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tabRatio="641" activeTab="0"/>
  </bookViews>
  <sheets>
    <sheet name="Приложение 1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<sst xmlns="http://schemas.openxmlformats.org/spreadsheetml/2006/main" count="115" uniqueCount="62">
  <si>
    <t>от __________ №____</t>
  </si>
  <si>
    <t>к решению Представительного</t>
  </si>
  <si>
    <t>средств, переданных районному бюджету из бюджетов поселений на осуществление части полномочий</t>
  </si>
  <si>
    <t>КФСР</t>
  </si>
  <si>
    <t>Сумма, тыс. руб.</t>
  </si>
  <si>
    <t>027</t>
  </si>
  <si>
    <t>0104</t>
  </si>
  <si>
    <t>0707</t>
  </si>
  <si>
    <t>Контрольно - счетная комиссия района</t>
  </si>
  <si>
    <t>658</t>
  </si>
  <si>
    <t>0106</t>
  </si>
  <si>
    <t>661</t>
  </si>
  <si>
    <t>Управление муниципального заказа района</t>
  </si>
  <si>
    <t>660</t>
  </si>
  <si>
    <t>0113</t>
  </si>
  <si>
    <t>ИТОГО</t>
  </si>
  <si>
    <t>Финансовое управление района</t>
  </si>
  <si>
    <t>КВР</t>
  </si>
  <si>
    <t>КЦСР</t>
  </si>
  <si>
    <t>к решению Представительного Собрания района</t>
  </si>
  <si>
    <t>Администрация района</t>
  </si>
  <si>
    <t>РАСПРЕДЕЛЕНИЕ</t>
  </si>
  <si>
    <t>91 0 0090110</t>
  </si>
  <si>
    <t>91 0 00 90110</t>
  </si>
  <si>
    <t>91 0 00 90150</t>
  </si>
  <si>
    <t>91 0 00 90160</t>
  </si>
  <si>
    <t>Управление имущественных отношений района</t>
  </si>
  <si>
    <t>664</t>
  </si>
  <si>
    <t>91 0 00 90210</t>
  </si>
  <si>
    <t>-осуществление функций в сфере информационных технологий и защиты информации</t>
  </si>
  <si>
    <t>91 0 00 90220</t>
  </si>
  <si>
    <t>-осуществление полномочий по определению стоимости услуг, предоставляемых согласно гарантированному перечню услуг по погребению</t>
  </si>
  <si>
    <t>91 0 00 90260</t>
  </si>
  <si>
    <t>"</t>
  </si>
  <si>
    <t>-осуществление переданных полномочий по организации и осуществлению мероприятий по работе с детьми и молодежью</t>
  </si>
  <si>
    <t>-осуществление переданных полномочий по правовому обеспечению деятельности органов местного самоуправления</t>
  </si>
  <si>
    <t>-осуществление полномочий по организации формирования, исполнения бюджета поселения и по организации работы по установлению, изменению и отмене местных налогов и сборов поселения</t>
  </si>
  <si>
    <t>-осуществление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</si>
  <si>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-осуществление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</si>
  <si>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-осуществление полномочий в части по определению поставщиков (подрядчиков) исполнителей при осуществлении закупки товаров, работ и услуг для обеспечения государственных и муниципальных нужд</t>
  </si>
  <si>
    <t>- осуществление полномочий по владению, пользованию и распоряжению имуществом, находящимся в мун.собственности, и обеспечение выполнения работ, необходимых для создания искусственных земельных участков для нужд поселения</t>
  </si>
  <si>
    <t>- осуществление полномочий по муниципальному земельному контролю в границах поселения</t>
  </si>
  <si>
    <t>11 4 01 90140</t>
  </si>
  <si>
    <t>11 4 01 90120</t>
  </si>
  <si>
    <t>11 4 02 90230</t>
  </si>
  <si>
    <t>Собрания района "О районном бюджете на 2020 год</t>
  </si>
  <si>
    <t xml:space="preserve"> и плановый период 2021 и 2022 годов" </t>
  </si>
  <si>
    <t>по решению вопросов местного значения в соответствии с заключенными соглашениями на 2020 год</t>
  </si>
  <si>
    <t>36 0 01 90170</t>
  </si>
  <si>
    <t>91 0 00 90270</t>
  </si>
  <si>
    <t xml:space="preserve"> -осуществление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содействию в развитии с/х-производства, созданию условий для развития малого и среднего предпринимательства</t>
  </si>
  <si>
    <t>91 0 00 90130</t>
  </si>
  <si>
    <t>-осуществление части полномочий в сфере градостроительного и жилищного законодательства</t>
  </si>
  <si>
    <t>-осуществление части полномочий в части присвоения адресов объектам адресации, изменение адресов, аннулирование адресов, присвоение наименований элементам улично-дорожной сети, наименований элементам планировочной структуры в границах поселения, изменения, аннулирования таких наименований, размещение информации в государственном адресном реестре</t>
  </si>
  <si>
    <t>-осуществление переданных полномочий в области внешнего финансового контроля</t>
  </si>
  <si>
    <t>"Приложение 11</t>
  </si>
  <si>
    <t>от 23.12.2019 № 104</t>
  </si>
  <si>
    <t>91 0 00 90280</t>
  </si>
  <si>
    <t>-осуществление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</si>
  <si>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48 0 04 90190</t>
  </si>
  <si>
    <t>48 0 04 90200</t>
  </si>
  <si>
    <t>Приложение 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</si>
</sst>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/>
    </xf>
    <xf numFmtId="0" fontId="8" fillId="0" borderId="0" xfId="0" applyFont="1" applyAlignment="1">
      <alignment/>
    </xf>
    <xf numFmtId="49" fontId="9" fillId="0" borderId="13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horizontal="left" vertical="top" wrapText="1"/>
    </xf>
    <xf numFmtId="183" fontId="9" fillId="0" borderId="10" xfId="0" applyNumberFormat="1" applyFont="1" applyBorder="1" applyAlignment="1">
      <alignment horizontal="center" vertical="top"/>
    </xf>
    <xf numFmtId="183" fontId="8" fillId="0" borderId="10" xfId="0" applyNumberFormat="1" applyFont="1" applyBorder="1" applyAlignment="1">
      <alignment horizontal="center" vertical="top"/>
    </xf>
    <xf numFmtId="183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90" zoomScaleNormal="90" zoomScalePageLayoutView="0" workbookViewId="0" topLeftCell="A1">
      <selection activeCell="D2" sqref="D2"/>
    </sheetView>
  </sheetViews>
  <sheetFormatPr defaultColWidth="9.140625" defaultRowHeight="15"/>
  <cols>
    <col min="1" max="1" width="66.00390625" style="0" customWidth="1"/>
    <col min="2" max="2" width="8.421875" style="0" customWidth="1"/>
    <col min="3" max="3" width="8.8515625" style="0" customWidth="1"/>
    <col min="4" max="4" width="18.7109375" style="0" customWidth="1"/>
    <col min="5" max="5" width="12.57421875" style="0" customWidth="1"/>
    <col min="6" max="6" width="27.7109375" style="0" customWidth="1"/>
  </cols>
  <sheetData>
    <row r="1" ht="16.5">
      <c r="D1" s="22" t="s">
        <v>61</v>
      </c>
    </row>
    <row r="2" ht="16.5">
      <c r="D2" s="2" t="s">
        <v>19</v>
      </c>
    </row>
    <row r="3" ht="16.5">
      <c r="D3" s="2" t="s">
        <v>0</v>
      </c>
    </row>
    <row r="4" spans="1:6" ht="15.75">
      <c r="A4" s="3"/>
      <c r="B4" s="3"/>
      <c r="C4" s="3"/>
      <c r="D4" s="39" t="s">
        <v>55</v>
      </c>
      <c r="E4" s="40"/>
      <c r="F4" s="40"/>
    </row>
    <row r="5" spans="1:6" ht="15.75">
      <c r="A5" s="3"/>
      <c r="B5" s="3"/>
      <c r="C5" s="3"/>
      <c r="D5" s="39" t="s">
        <v>1</v>
      </c>
      <c r="E5" s="40"/>
      <c r="F5" s="40"/>
    </row>
    <row r="6" spans="1:6" ht="15.75">
      <c r="A6" s="3"/>
      <c r="B6" s="3"/>
      <c r="C6" s="3"/>
      <c r="D6" s="39" t="s">
        <v>45</v>
      </c>
      <c r="E6" s="40"/>
      <c r="F6" s="40"/>
    </row>
    <row r="7" spans="1:6" ht="15.75">
      <c r="A7" s="3"/>
      <c r="B7" s="3"/>
      <c r="C7" s="3"/>
      <c r="D7" s="39" t="s">
        <v>46</v>
      </c>
      <c r="E7" s="40"/>
      <c r="F7" s="40"/>
    </row>
    <row r="8" spans="1:6" ht="15.75">
      <c r="A8" s="3"/>
      <c r="B8" s="3"/>
      <c r="C8" s="3"/>
      <c r="D8" s="17" t="s">
        <v>56</v>
      </c>
      <c r="E8" s="17"/>
      <c r="F8" s="17"/>
    </row>
    <row r="9" spans="1:6" ht="15.75">
      <c r="A9" s="3"/>
      <c r="B9" s="3"/>
      <c r="C9" s="3"/>
      <c r="D9" s="17"/>
      <c r="E9" s="17"/>
      <c r="F9" s="17"/>
    </row>
    <row r="10" spans="1:6" ht="18.75">
      <c r="A10" s="38" t="s">
        <v>21</v>
      </c>
      <c r="B10" s="38"/>
      <c r="C10" s="38"/>
      <c r="D10" s="38"/>
      <c r="E10" s="38"/>
      <c r="F10" s="38"/>
    </row>
    <row r="11" spans="1:6" ht="18.75">
      <c r="A11" s="38" t="s">
        <v>2</v>
      </c>
      <c r="B11" s="38"/>
      <c r="C11" s="38"/>
      <c r="D11" s="38"/>
      <c r="E11" s="38"/>
      <c r="F11" s="38"/>
    </row>
    <row r="12" spans="1:6" ht="18.75">
      <c r="A12" s="38" t="s">
        <v>47</v>
      </c>
      <c r="B12" s="38"/>
      <c r="C12" s="38"/>
      <c r="D12" s="38"/>
      <c r="E12" s="38"/>
      <c r="F12" s="38"/>
    </row>
    <row r="13" spans="1:6" ht="15">
      <c r="A13" s="3"/>
      <c r="B13" s="3"/>
      <c r="C13" s="3"/>
      <c r="D13" s="3"/>
      <c r="E13" s="3"/>
      <c r="F13" s="3"/>
    </row>
    <row r="14" spans="1:6" ht="15.75">
      <c r="A14" s="4"/>
      <c r="B14" s="5" t="s">
        <v>17</v>
      </c>
      <c r="C14" s="5" t="s">
        <v>3</v>
      </c>
      <c r="D14" s="5" t="s">
        <v>18</v>
      </c>
      <c r="E14" s="5" t="s">
        <v>17</v>
      </c>
      <c r="F14" s="6" t="s">
        <v>4</v>
      </c>
    </row>
    <row r="15" spans="1:6" ht="15.75">
      <c r="A15" s="7" t="s">
        <v>20</v>
      </c>
      <c r="B15" s="8" t="s">
        <v>5</v>
      </c>
      <c r="C15" s="9"/>
      <c r="D15" s="9"/>
      <c r="E15" s="9"/>
      <c r="F15" s="25">
        <f>SUM(F16:F25)</f>
        <v>1685.1999999999998</v>
      </c>
    </row>
    <row r="16" spans="1:6" ht="36.75" customHeight="1">
      <c r="A16" s="35" t="s">
        <v>35</v>
      </c>
      <c r="B16" s="11" t="s">
        <v>5</v>
      </c>
      <c r="C16" s="12" t="s">
        <v>6</v>
      </c>
      <c r="D16" s="9" t="s">
        <v>22</v>
      </c>
      <c r="E16" s="9">
        <v>120</v>
      </c>
      <c r="F16" s="26">
        <f>652.1+107.5+37.8</f>
        <v>797.4</v>
      </c>
    </row>
    <row r="17" spans="1:6" ht="25.5" customHeight="1">
      <c r="A17" s="36"/>
      <c r="B17" s="12" t="s">
        <v>5</v>
      </c>
      <c r="C17" s="12" t="s">
        <v>6</v>
      </c>
      <c r="D17" s="9" t="s">
        <v>23</v>
      </c>
      <c r="E17" s="9">
        <v>240</v>
      </c>
      <c r="F17" s="26">
        <f>5+10</f>
        <v>15</v>
      </c>
    </row>
    <row r="18" spans="1:6" ht="77.25" customHeight="1">
      <c r="A18" s="10" t="s">
        <v>50</v>
      </c>
      <c r="B18" s="11" t="s">
        <v>5</v>
      </c>
      <c r="C18" s="12" t="s">
        <v>6</v>
      </c>
      <c r="D18" s="9" t="s">
        <v>24</v>
      </c>
      <c r="E18" s="9">
        <v>120</v>
      </c>
      <c r="F18" s="27">
        <f>84+11.6</f>
        <v>95.6</v>
      </c>
    </row>
    <row r="19" spans="1:6" ht="21" customHeight="1">
      <c r="A19" s="30" t="s">
        <v>52</v>
      </c>
      <c r="B19" s="11" t="s">
        <v>5</v>
      </c>
      <c r="C19" s="12" t="s">
        <v>6</v>
      </c>
      <c r="D19" s="9" t="s">
        <v>28</v>
      </c>
      <c r="E19" s="9">
        <v>120</v>
      </c>
      <c r="F19" s="27">
        <f>348.1+4.1+87.8</f>
        <v>440.00000000000006</v>
      </c>
    </row>
    <row r="20" spans="1:6" ht="18.75" customHeight="1">
      <c r="A20" s="31"/>
      <c r="B20" s="11" t="s">
        <v>5</v>
      </c>
      <c r="C20" s="12" t="s">
        <v>6</v>
      </c>
      <c r="D20" s="9" t="s">
        <v>28</v>
      </c>
      <c r="E20" s="9">
        <v>240</v>
      </c>
      <c r="F20" s="27">
        <f>5+3.5</f>
        <v>8.5</v>
      </c>
    </row>
    <row r="21" spans="1:6" ht="34.5" customHeight="1">
      <c r="A21" s="13" t="s">
        <v>29</v>
      </c>
      <c r="B21" s="11" t="s">
        <v>5</v>
      </c>
      <c r="C21" s="12" t="s">
        <v>6</v>
      </c>
      <c r="D21" s="9" t="s">
        <v>30</v>
      </c>
      <c r="E21" s="9">
        <v>120</v>
      </c>
      <c r="F21" s="27">
        <f>124.2+4.4+30.5</f>
        <v>159.1</v>
      </c>
    </row>
    <row r="22" spans="1:6" ht="97.5" customHeight="1">
      <c r="A22" s="28" t="s">
        <v>53</v>
      </c>
      <c r="B22" s="11" t="s">
        <v>5</v>
      </c>
      <c r="C22" s="12" t="s">
        <v>6</v>
      </c>
      <c r="D22" s="9" t="s">
        <v>49</v>
      </c>
      <c r="E22" s="9">
        <v>240</v>
      </c>
      <c r="F22" s="27">
        <v>0.5</v>
      </c>
    </row>
    <row r="23" spans="1:6" ht="51" customHeight="1">
      <c r="A23" s="13" t="s">
        <v>31</v>
      </c>
      <c r="B23" s="11" t="s">
        <v>5</v>
      </c>
      <c r="C23" s="12" t="s">
        <v>14</v>
      </c>
      <c r="D23" s="9" t="s">
        <v>32</v>
      </c>
      <c r="E23" s="9">
        <v>240</v>
      </c>
      <c r="F23" s="27">
        <f>6+11.8</f>
        <v>17.8</v>
      </c>
    </row>
    <row r="24" spans="1:6" ht="51" customHeight="1">
      <c r="A24" s="29" t="s">
        <v>58</v>
      </c>
      <c r="B24" s="11" t="s">
        <v>5</v>
      </c>
      <c r="C24" s="12" t="s">
        <v>14</v>
      </c>
      <c r="D24" s="9" t="s">
        <v>57</v>
      </c>
      <c r="E24" s="9">
        <v>240</v>
      </c>
      <c r="F24" s="27">
        <v>111.3</v>
      </c>
    </row>
    <row r="25" spans="1:6" ht="33" customHeight="1">
      <c r="A25" s="24" t="s">
        <v>34</v>
      </c>
      <c r="B25" s="12" t="s">
        <v>5</v>
      </c>
      <c r="C25" s="12" t="s">
        <v>7</v>
      </c>
      <c r="D25" s="9" t="s">
        <v>48</v>
      </c>
      <c r="E25" s="9">
        <v>610</v>
      </c>
      <c r="F25" s="26">
        <v>40</v>
      </c>
    </row>
    <row r="26" spans="1:6" ht="15.75">
      <c r="A26" s="14" t="s">
        <v>8</v>
      </c>
      <c r="B26" s="8" t="s">
        <v>9</v>
      </c>
      <c r="C26" s="12"/>
      <c r="D26" s="9"/>
      <c r="E26" s="9"/>
      <c r="F26" s="25">
        <f>SUM(F27:F28)</f>
        <v>216.5</v>
      </c>
    </row>
    <row r="27" spans="1:6" ht="17.25" customHeight="1">
      <c r="A27" s="35" t="s">
        <v>54</v>
      </c>
      <c r="B27" s="11" t="s">
        <v>9</v>
      </c>
      <c r="C27" s="12" t="s">
        <v>10</v>
      </c>
      <c r="D27" s="9" t="s">
        <v>51</v>
      </c>
      <c r="E27" s="9">
        <v>120</v>
      </c>
      <c r="F27" s="27">
        <f>188.2+5.8</f>
        <v>194</v>
      </c>
    </row>
    <row r="28" spans="1:6" ht="16.5" customHeight="1">
      <c r="A28" s="36"/>
      <c r="B28" s="11" t="s">
        <v>9</v>
      </c>
      <c r="C28" s="12" t="s">
        <v>10</v>
      </c>
      <c r="D28" s="9" t="s">
        <v>51</v>
      </c>
      <c r="E28" s="9">
        <v>240</v>
      </c>
      <c r="F28" s="27">
        <f>25-5.8+3.3</f>
        <v>22.5</v>
      </c>
    </row>
    <row r="29" spans="1:6" ht="15.75">
      <c r="A29" s="14" t="s">
        <v>16</v>
      </c>
      <c r="B29" s="8" t="s">
        <v>11</v>
      </c>
      <c r="C29" s="12"/>
      <c r="D29" s="9"/>
      <c r="E29" s="9"/>
      <c r="F29" s="25">
        <f>SUM(F30:F35)</f>
        <v>3638.1999999999994</v>
      </c>
    </row>
    <row r="30" spans="1:6" ht="15.75">
      <c r="A30" s="37" t="s">
        <v>37</v>
      </c>
      <c r="B30" s="11" t="s">
        <v>11</v>
      </c>
      <c r="C30" s="12" t="s">
        <v>10</v>
      </c>
      <c r="D30" s="9" t="s">
        <v>43</v>
      </c>
      <c r="E30" s="9">
        <v>120</v>
      </c>
      <c r="F30" s="27">
        <f>304+67.9</f>
        <v>371.9</v>
      </c>
    </row>
    <row r="31" spans="1:6" ht="15.75">
      <c r="A31" s="37"/>
      <c r="B31" s="11" t="s">
        <v>11</v>
      </c>
      <c r="C31" s="12" t="s">
        <v>10</v>
      </c>
      <c r="D31" s="9" t="s">
        <v>43</v>
      </c>
      <c r="E31" s="9">
        <v>240</v>
      </c>
      <c r="F31" s="27">
        <v>1</v>
      </c>
    </row>
    <row r="32" spans="1:6" ht="30.75" customHeight="1">
      <c r="A32" s="32" t="s">
        <v>36</v>
      </c>
      <c r="B32" s="11" t="s">
        <v>11</v>
      </c>
      <c r="C32" s="12" t="s">
        <v>10</v>
      </c>
      <c r="D32" s="9" t="s">
        <v>42</v>
      </c>
      <c r="E32" s="9">
        <v>120</v>
      </c>
      <c r="F32" s="27">
        <f>850.6+148.5</f>
        <v>999.1</v>
      </c>
    </row>
    <row r="33" spans="1:6" ht="32.25" customHeight="1">
      <c r="A33" s="33"/>
      <c r="B33" s="11" t="s">
        <v>11</v>
      </c>
      <c r="C33" s="12" t="s">
        <v>10</v>
      </c>
      <c r="D33" s="9" t="s">
        <v>42</v>
      </c>
      <c r="E33" s="9">
        <v>240</v>
      </c>
      <c r="F33" s="27">
        <v>59.2</v>
      </c>
    </row>
    <row r="34" spans="1:6" ht="30" customHeight="1">
      <c r="A34" s="32" t="s">
        <v>38</v>
      </c>
      <c r="B34" s="11" t="s">
        <v>11</v>
      </c>
      <c r="C34" s="12" t="s">
        <v>14</v>
      </c>
      <c r="D34" s="23" t="s">
        <v>44</v>
      </c>
      <c r="E34" s="9">
        <v>110</v>
      </c>
      <c r="F34" s="27">
        <f>1924.1+30.3+141</f>
        <v>2095.3999999999996</v>
      </c>
    </row>
    <row r="35" spans="1:6" ht="24.75" customHeight="1">
      <c r="A35" s="33"/>
      <c r="B35" s="11" t="s">
        <v>11</v>
      </c>
      <c r="C35" s="12" t="s">
        <v>14</v>
      </c>
      <c r="D35" s="23" t="s">
        <v>44</v>
      </c>
      <c r="E35" s="9">
        <v>240</v>
      </c>
      <c r="F35" s="27">
        <f>30+81.6</f>
        <v>111.6</v>
      </c>
    </row>
    <row r="36" spans="1:6" ht="23.25" customHeight="1">
      <c r="A36" s="15" t="s">
        <v>12</v>
      </c>
      <c r="B36" s="8" t="s">
        <v>13</v>
      </c>
      <c r="C36" s="12"/>
      <c r="D36" s="9"/>
      <c r="E36" s="9"/>
      <c r="F36" s="25">
        <f>SUM(F37:F38)</f>
        <v>324.9</v>
      </c>
    </row>
    <row r="37" spans="1:6" ht="33" customHeight="1">
      <c r="A37" s="35" t="s">
        <v>39</v>
      </c>
      <c r="B37" s="12" t="s">
        <v>13</v>
      </c>
      <c r="C37" s="12" t="s">
        <v>14</v>
      </c>
      <c r="D37" s="9" t="s">
        <v>25</v>
      </c>
      <c r="E37" s="9">
        <v>120</v>
      </c>
      <c r="F37" s="26">
        <v>323.9</v>
      </c>
    </row>
    <row r="38" spans="1:6" ht="30" customHeight="1">
      <c r="A38" s="36"/>
      <c r="B38" s="11" t="s">
        <v>13</v>
      </c>
      <c r="C38" s="12" t="s">
        <v>14</v>
      </c>
      <c r="D38" s="9" t="s">
        <v>25</v>
      </c>
      <c r="E38" s="9">
        <v>240</v>
      </c>
      <c r="F38" s="26">
        <v>1</v>
      </c>
    </row>
    <row r="39" spans="1:6" s="21" customFormat="1" ht="27.75" customHeight="1">
      <c r="A39" s="18" t="s">
        <v>26</v>
      </c>
      <c r="B39" s="19" t="s">
        <v>27</v>
      </c>
      <c r="C39" s="8"/>
      <c r="D39" s="20"/>
      <c r="E39" s="20"/>
      <c r="F39" s="25">
        <f>SUM(F40:F43)</f>
        <v>834.1999999999999</v>
      </c>
    </row>
    <row r="40" spans="1:6" ht="36" customHeight="1">
      <c r="A40" s="34" t="s">
        <v>40</v>
      </c>
      <c r="B40" s="11" t="s">
        <v>27</v>
      </c>
      <c r="C40" s="12" t="s">
        <v>14</v>
      </c>
      <c r="D40" s="9" t="s">
        <v>59</v>
      </c>
      <c r="E40" s="9">
        <v>120</v>
      </c>
      <c r="F40" s="26">
        <f>335.7+67.1-37.5</f>
        <v>365.29999999999995</v>
      </c>
    </row>
    <row r="41" spans="1:6" ht="28.5" customHeight="1">
      <c r="A41" s="34"/>
      <c r="B41" s="12" t="s">
        <v>27</v>
      </c>
      <c r="C41" s="12" t="s">
        <v>14</v>
      </c>
      <c r="D41" s="9" t="s">
        <v>59</v>
      </c>
      <c r="E41" s="9">
        <v>240</v>
      </c>
      <c r="F41" s="26">
        <v>8.5</v>
      </c>
    </row>
    <row r="42" spans="1:6" ht="24" customHeight="1">
      <c r="A42" s="34" t="s">
        <v>41</v>
      </c>
      <c r="B42" s="12" t="s">
        <v>27</v>
      </c>
      <c r="C42" s="12" t="s">
        <v>14</v>
      </c>
      <c r="D42" s="9" t="s">
        <v>60</v>
      </c>
      <c r="E42" s="9">
        <v>120</v>
      </c>
      <c r="F42" s="26">
        <f>362.3+124.6-35</f>
        <v>451.9</v>
      </c>
    </row>
    <row r="43" spans="1:6" ht="20.25" customHeight="1">
      <c r="A43" s="34"/>
      <c r="B43" s="11" t="s">
        <v>27</v>
      </c>
      <c r="C43" s="12" t="s">
        <v>14</v>
      </c>
      <c r="D43" s="9" t="s">
        <v>60</v>
      </c>
      <c r="E43" s="9">
        <v>240</v>
      </c>
      <c r="F43" s="26">
        <v>8.5</v>
      </c>
    </row>
    <row r="44" spans="1:6" ht="15.75">
      <c r="A44" s="16" t="s">
        <v>15</v>
      </c>
      <c r="B44" s="12"/>
      <c r="C44" s="12"/>
      <c r="D44" s="9"/>
      <c r="E44" s="9"/>
      <c r="F44" s="25">
        <f>SUM(F15+F26+F29+F36+F39)</f>
        <v>6698.999999999999</v>
      </c>
    </row>
    <row r="45" ht="15">
      <c r="F45" s="1" t="s">
        <v>33</v>
      </c>
    </row>
  </sheetData>
  <sheetProtection/>
  <mergeCells count="16">
    <mergeCell ref="A16:A17"/>
    <mergeCell ref="A12:F12"/>
    <mergeCell ref="D4:F4"/>
    <mergeCell ref="D5:F5"/>
    <mergeCell ref="D6:F6"/>
    <mergeCell ref="D7:F7"/>
    <mergeCell ref="A10:F10"/>
    <mergeCell ref="A11:F11"/>
    <mergeCell ref="A19:A20"/>
    <mergeCell ref="A34:A35"/>
    <mergeCell ref="A40:A41"/>
    <mergeCell ref="A27:A28"/>
    <mergeCell ref="A42:A43"/>
    <mergeCell ref="A37:A38"/>
    <mergeCell ref="A32:A33"/>
    <mergeCell ref="A30:A3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2020-01-21T08:01:43Z</cp:lastPrinted>
  <dcterms:created xsi:type="dcterms:W3CDTF">2012-10-30T08:30:04Z</dcterms:created>
  <dcterms:modified xsi:type="dcterms:W3CDTF">2020-04-20T14:14:41Z</dcterms:modified>
  <cp:category/>
  <cp:version/>
  <cp:contentType/>
  <cp:contentStatus/>
</cp:coreProperties>
</file>