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firstSheet="1" activeTab="1"/>
  </bookViews>
  <sheets>
    <sheet name="Приложение 12" sheetId="1" state="hidden" r:id="rId1"/>
    <sheet name="Приложение 13" sheetId="2" r:id="rId2"/>
  </sheets>
  <definedNames/>
  <calcPr fullCalcOnLoad="1"/>
</workbook>
</file>

<file path=xl/sharedStrings.xml><?xml version="1.0" encoding="utf-8"?>
<sst xmlns="http://schemas.openxmlformats.org/spreadsheetml/2006/main" count="57" uniqueCount="38">
  <si>
    <t>(тыс. рублей)</t>
  </si>
  <si>
    <t>Наименование муниципального образования</t>
  </si>
  <si>
    <t>Сумма</t>
  </si>
  <si>
    <t>муниципальное образование "город Белозерск"</t>
  </si>
  <si>
    <t>муниципальное образование "Глушковское сельское поселение"</t>
  </si>
  <si>
    <t>муниципальное образование "Куностьское сельское поселение"</t>
  </si>
  <si>
    <t>муниципальное образование "Шольское сельское поселение"</t>
  </si>
  <si>
    <t>Итого</t>
  </si>
  <si>
    <t xml:space="preserve">Распределение  дотаций </t>
  </si>
  <si>
    <t xml:space="preserve">на  поддержку мер по обеспечению сбалансированности  </t>
  </si>
  <si>
    <t>муниципальное образование "Сельское поселение Антушевское"</t>
  </si>
  <si>
    <t>муниципальное образование "Сельское поселение Артюшинское"</t>
  </si>
  <si>
    <t xml:space="preserve"> </t>
  </si>
  <si>
    <t xml:space="preserve">                                                                                          (тыс. рублей)</t>
  </si>
  <si>
    <t xml:space="preserve">                                                       к решению Представительного Собрания района</t>
  </si>
  <si>
    <t xml:space="preserve">                 от ___________ № ____</t>
  </si>
  <si>
    <t>2021 год</t>
  </si>
  <si>
    <t xml:space="preserve">                                                   </t>
  </si>
  <si>
    <t>к решению Представительного</t>
  </si>
  <si>
    <t>Собрания района</t>
  </si>
  <si>
    <t>от ___________ № ____</t>
  </si>
  <si>
    <t xml:space="preserve">                                         </t>
  </si>
  <si>
    <t xml:space="preserve">к решению Представительного </t>
  </si>
  <si>
    <t xml:space="preserve">                                          </t>
  </si>
  <si>
    <t xml:space="preserve">"О районном бюджете </t>
  </si>
  <si>
    <t>2022 год</t>
  </si>
  <si>
    <t xml:space="preserve">                                                       "О районном бюджете на 2021 год и плановый </t>
  </si>
  <si>
    <t xml:space="preserve">                                                       период 2022 и 2023 годов"</t>
  </si>
  <si>
    <t>Распределение  дотаций на выравнивание бюджетной обеспеченности поселений  
на 2021 год и плановый период 2022 и 2023 годов</t>
  </si>
  <si>
    <t>2023 год</t>
  </si>
  <si>
    <t>на 2021 год и плановый</t>
  </si>
  <si>
    <t>период 2022 и 2023 годов"</t>
  </si>
  <si>
    <t>бюджетов поселений на 2021 год и плановый период 2022 и 2023 годов</t>
  </si>
  <si>
    <t xml:space="preserve">                                                       Приложение 12</t>
  </si>
  <si>
    <t>"Приложение 13</t>
  </si>
  <si>
    <t>"</t>
  </si>
  <si>
    <r>
      <t xml:space="preserve">от </t>
    </r>
    <r>
      <rPr>
        <u val="single"/>
        <sz val="14"/>
        <rFont val="Times New Roman"/>
        <family val="1"/>
      </rPr>
      <t xml:space="preserve">11.12.2020 </t>
    </r>
    <r>
      <rPr>
        <sz val="14"/>
        <rFont val="Times New Roman"/>
        <family val="1"/>
      </rPr>
      <t xml:space="preserve">№ </t>
    </r>
    <r>
      <rPr>
        <u val="single"/>
        <sz val="14"/>
        <rFont val="Times New Roman"/>
        <family val="1"/>
      </rPr>
      <t>82</t>
    </r>
  </si>
  <si>
    <t>Приложение 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</si>
</sst>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.0"/>
    <numFmt numFmtId="17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53" applyFont="1" applyFill="1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174" fontId="0" fillId="0" borderId="0" xfId="0" applyNumberFormat="1" applyAlignment="1">
      <alignment/>
    </xf>
    <xf numFmtId="174" fontId="3" fillId="0" borderId="0" xfId="53" applyNumberFormat="1" applyFont="1" applyFill="1" applyAlignment="1" applyProtection="1">
      <alignment horizontal="left" vertical="center" indent="15"/>
      <protection hidden="1"/>
    </xf>
    <xf numFmtId="0" fontId="3" fillId="0" borderId="12" xfId="53" applyNumberFormat="1" applyFont="1" applyFill="1" applyBorder="1" applyAlignment="1" applyProtection="1">
      <alignment horizontal="left" vertical="center" wrapText="1"/>
      <protection hidden="1"/>
    </xf>
    <xf numFmtId="174" fontId="0" fillId="0" borderId="0" xfId="0" applyNumberFormat="1" applyAlignment="1">
      <alignment horizontal="right"/>
    </xf>
    <xf numFmtId="0" fontId="3" fillId="0" borderId="0" xfId="53" applyNumberFormat="1" applyFont="1" applyFill="1" applyAlignment="1" applyProtection="1">
      <alignment horizontal="left" vertical="top" wrapText="1"/>
      <protection hidden="1"/>
    </xf>
    <xf numFmtId="174" fontId="3" fillId="0" borderId="0" xfId="53" applyNumberFormat="1" applyFont="1" applyFill="1" applyAlignment="1" applyProtection="1">
      <alignment vertical="center"/>
      <protection hidden="1"/>
    </xf>
    <xf numFmtId="0" fontId="5" fillId="0" borderId="11" xfId="0" applyFont="1" applyBorder="1" applyAlignment="1">
      <alignment horizontal="center"/>
    </xf>
    <xf numFmtId="0" fontId="4" fillId="0" borderId="0" xfId="53" applyFont="1" applyFill="1" applyAlignment="1" applyProtection="1">
      <alignment/>
      <protection hidden="1"/>
    </xf>
    <xf numFmtId="174" fontId="3" fillId="0" borderId="0" xfId="53" applyNumberFormat="1" applyFont="1" applyFill="1" applyAlignment="1" applyProtection="1">
      <alignment vertical="top"/>
      <protection hidden="1"/>
    </xf>
    <xf numFmtId="0" fontId="5" fillId="0" borderId="0" xfId="0" applyFont="1" applyAlignment="1">
      <alignment horizontal="center"/>
    </xf>
    <xf numFmtId="174" fontId="3" fillId="0" borderId="0" xfId="53" applyNumberFormat="1" applyFont="1" applyFill="1" applyAlignment="1" applyProtection="1">
      <alignment horizontal="left"/>
      <protection hidden="1"/>
    </xf>
    <xf numFmtId="0" fontId="0" fillId="0" borderId="0" xfId="0" applyAlignment="1">
      <alignment horizontal="right"/>
    </xf>
    <xf numFmtId="0" fontId="5" fillId="0" borderId="11" xfId="0" applyFont="1" applyBorder="1" applyAlignment="1">
      <alignment horizontal="center" vertical="center"/>
    </xf>
    <xf numFmtId="174" fontId="3" fillId="0" borderId="13" xfId="53" applyNumberFormat="1" applyFont="1" applyFill="1" applyBorder="1" applyAlignment="1" applyProtection="1">
      <alignment horizontal="right" vertical="center"/>
      <protection hidden="1"/>
    </xf>
    <xf numFmtId="174" fontId="5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4" fontId="3" fillId="0" borderId="14" xfId="53" applyNumberFormat="1" applyFont="1" applyFill="1" applyBorder="1" applyAlignment="1" applyProtection="1">
      <alignment horizontal="right" vertical="center"/>
      <protection hidden="1"/>
    </xf>
    <xf numFmtId="174" fontId="3" fillId="0" borderId="15" xfId="53" applyNumberFormat="1" applyFont="1" applyFill="1" applyBorder="1" applyAlignment="1" applyProtection="1">
      <alignment horizontal="right" vertical="center"/>
      <protection hidden="1"/>
    </xf>
    <xf numFmtId="174" fontId="5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174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0" xfId="53" applyFont="1" applyFill="1" applyAlignment="1" applyProtection="1">
      <alignment horizontal="left"/>
      <protection hidden="1"/>
    </xf>
    <xf numFmtId="0" fontId="3" fillId="0" borderId="0" xfId="53" applyNumberFormat="1" applyFont="1" applyFill="1" applyAlignment="1" applyProtection="1">
      <alignment horizontal="left" vertical="center"/>
      <protection hidden="1"/>
    </xf>
    <xf numFmtId="0" fontId="3" fillId="0" borderId="0" xfId="53" applyNumberFormat="1" applyFont="1" applyFill="1" applyAlignment="1" applyProtection="1">
      <alignment horizontal="left" vertical="top" wrapText="1"/>
      <protection hidden="1"/>
    </xf>
    <xf numFmtId="0" fontId="3" fillId="0" borderId="0" xfId="53" applyFont="1" applyFill="1" applyAlignment="1" applyProtection="1">
      <alignment horizontal="center"/>
      <protection hidden="1"/>
    </xf>
    <xf numFmtId="0" fontId="3" fillId="0" borderId="16" xfId="53" applyNumberFormat="1" applyFont="1" applyFill="1" applyBorder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left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74" fontId="3" fillId="0" borderId="16" xfId="53" applyNumberFormat="1" applyFont="1" applyFill="1" applyBorder="1" applyAlignment="1" applyProtection="1">
      <alignment horizontal="center"/>
      <protection hidden="1"/>
    </xf>
    <xf numFmtId="0" fontId="4" fillId="0" borderId="0" xfId="53" applyFont="1" applyFill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7.00390625" style="0" customWidth="1"/>
    <col min="2" max="2" width="15.421875" style="0" customWidth="1"/>
    <col min="3" max="3" width="13.28125" style="0" customWidth="1"/>
    <col min="4" max="4" width="13.57421875" style="0" customWidth="1"/>
  </cols>
  <sheetData>
    <row r="1" spans="1:4" ht="18.75">
      <c r="A1" s="29" t="s">
        <v>33</v>
      </c>
      <c r="B1" s="29"/>
      <c r="C1" s="29"/>
      <c r="D1" s="29"/>
    </row>
    <row r="2" spans="1:4" ht="18.75">
      <c r="A2" s="30" t="s">
        <v>14</v>
      </c>
      <c r="B2" s="30"/>
      <c r="C2" s="30"/>
      <c r="D2" s="30"/>
    </row>
    <row r="3" spans="1:4" ht="18.75">
      <c r="A3" s="30" t="s">
        <v>26</v>
      </c>
      <c r="B3" s="30"/>
      <c r="C3" s="30"/>
      <c r="D3" s="30"/>
    </row>
    <row r="4" spans="1:5" ht="21" customHeight="1">
      <c r="A4" s="31" t="s">
        <v>27</v>
      </c>
      <c r="B4" s="31"/>
      <c r="C4" s="31"/>
      <c r="D4" s="31"/>
      <c r="E4" s="10"/>
    </row>
    <row r="5" spans="1:4" ht="18.75">
      <c r="A5" s="32" t="s">
        <v>15</v>
      </c>
      <c r="B5" s="32"/>
      <c r="C5" s="32"/>
      <c r="D5" s="32"/>
    </row>
    <row r="6" spans="1:4" ht="81" customHeight="1">
      <c r="A6" s="28" t="s">
        <v>28</v>
      </c>
      <c r="B6" s="28"/>
      <c r="C6" s="28"/>
      <c r="D6" s="28"/>
    </row>
    <row r="7" spans="1:4" ht="18.75">
      <c r="A7" s="1"/>
      <c r="B7" s="33" t="s">
        <v>0</v>
      </c>
      <c r="C7" s="33"/>
      <c r="D7" s="33"/>
    </row>
    <row r="8" spans="1:4" ht="18.75">
      <c r="A8" s="2" t="s">
        <v>1</v>
      </c>
      <c r="B8" s="27" t="s">
        <v>2</v>
      </c>
      <c r="C8" s="27"/>
      <c r="D8" s="27"/>
    </row>
    <row r="9" spans="1:4" ht="24.75" customHeight="1">
      <c r="A9" s="2"/>
      <c r="B9" s="18" t="s">
        <v>16</v>
      </c>
      <c r="C9" s="18" t="s">
        <v>25</v>
      </c>
      <c r="D9" s="18" t="s">
        <v>29</v>
      </c>
    </row>
    <row r="10" spans="1:4" ht="18.75">
      <c r="A10" s="5">
        <v>1</v>
      </c>
      <c r="B10" s="5">
        <v>2</v>
      </c>
      <c r="C10" s="15">
        <v>3</v>
      </c>
      <c r="D10" s="12">
        <v>4</v>
      </c>
    </row>
    <row r="11" spans="1:4" s="21" customFormat="1" ht="37.5">
      <c r="A11" s="8" t="s">
        <v>3</v>
      </c>
      <c r="B11" s="19">
        <v>2401.7</v>
      </c>
      <c r="C11" s="20">
        <v>2349.2</v>
      </c>
      <c r="D11" s="20">
        <v>2549.2</v>
      </c>
    </row>
    <row r="12" spans="1:4" s="21" customFormat="1" ht="37.5">
      <c r="A12" s="3" t="s">
        <v>10</v>
      </c>
      <c r="B12" s="22">
        <v>161.7</v>
      </c>
      <c r="C12" s="20">
        <v>213.7</v>
      </c>
      <c r="D12" s="20">
        <v>275.4</v>
      </c>
    </row>
    <row r="13" spans="1:4" s="21" customFormat="1" ht="37.5">
      <c r="A13" s="3" t="s">
        <v>11</v>
      </c>
      <c r="B13" s="22">
        <v>992.9</v>
      </c>
      <c r="C13" s="20">
        <v>1036.4</v>
      </c>
      <c r="D13" s="20">
        <v>1089.3</v>
      </c>
    </row>
    <row r="14" spans="1:4" s="21" customFormat="1" ht="37.5">
      <c r="A14" s="3" t="s">
        <v>4</v>
      </c>
      <c r="B14" s="22">
        <v>57.4</v>
      </c>
      <c r="C14" s="20">
        <v>51</v>
      </c>
      <c r="D14" s="20">
        <v>74.5</v>
      </c>
    </row>
    <row r="15" spans="1:4" s="21" customFormat="1" ht="37.5">
      <c r="A15" s="3" t="s">
        <v>5</v>
      </c>
      <c r="B15" s="22">
        <v>390.9</v>
      </c>
      <c r="C15" s="20">
        <v>406.6</v>
      </c>
      <c r="D15" s="20">
        <v>426.3</v>
      </c>
    </row>
    <row r="16" spans="1:4" s="21" customFormat="1" ht="37.5">
      <c r="A16" s="4" t="s">
        <v>6</v>
      </c>
      <c r="B16" s="23">
        <v>1121.4</v>
      </c>
      <c r="C16" s="20">
        <v>1168.4</v>
      </c>
      <c r="D16" s="20">
        <v>1225.8</v>
      </c>
    </row>
    <row r="17" spans="1:4" s="21" customFormat="1" ht="18.75">
      <c r="A17" s="3" t="s">
        <v>7</v>
      </c>
      <c r="B17" s="24">
        <f>SUM(B11:B16)</f>
        <v>5126</v>
      </c>
      <c r="C17" s="24">
        <f>SUM(C11:C16)</f>
        <v>5225.299999999999</v>
      </c>
      <c r="D17" s="24">
        <f>SUM(D11:D16)</f>
        <v>5640.5</v>
      </c>
    </row>
  </sheetData>
  <sheetProtection/>
  <mergeCells count="8">
    <mergeCell ref="B8:D8"/>
    <mergeCell ref="A6:D6"/>
    <mergeCell ref="A1:D1"/>
    <mergeCell ref="A2:D2"/>
    <mergeCell ref="A3:D3"/>
    <mergeCell ref="A4:D4"/>
    <mergeCell ref="A5:D5"/>
    <mergeCell ref="B7:D7"/>
  </mergeCells>
  <printOptions/>
  <pageMargins left="1" right="1" top="1" bottom="1" header="0.5" footer="0.5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4">
      <selection activeCell="B22" sqref="B22"/>
    </sheetView>
  </sheetViews>
  <sheetFormatPr defaultColWidth="9.140625" defaultRowHeight="15"/>
  <cols>
    <col min="1" max="1" width="51.28125" style="0" customWidth="1"/>
    <col min="2" max="2" width="12.8515625" style="6" customWidth="1"/>
    <col min="3" max="3" width="12.28125" style="0" customWidth="1"/>
    <col min="4" max="4" width="10.8515625" style="0" customWidth="1"/>
  </cols>
  <sheetData>
    <row r="1" spans="1:2" s="21" customFormat="1" ht="18.75" customHeight="1">
      <c r="A1" s="25" t="s">
        <v>17</v>
      </c>
      <c r="B1" s="25" t="s">
        <v>37</v>
      </c>
    </row>
    <row r="2" spans="1:2" s="21" customFormat="1" ht="18.75" customHeight="1">
      <c r="A2" s="26" t="s">
        <v>17</v>
      </c>
      <c r="B2" s="26" t="s">
        <v>18</v>
      </c>
    </row>
    <row r="3" spans="1:4" s="21" customFormat="1" ht="18.75" customHeight="1">
      <c r="A3" s="25" t="s">
        <v>17</v>
      </c>
      <c r="B3" s="35" t="s">
        <v>19</v>
      </c>
      <c r="C3" s="35"/>
      <c r="D3" s="35"/>
    </row>
    <row r="4" spans="1:2" s="21" customFormat="1" ht="18.75" customHeight="1">
      <c r="A4" s="25" t="s">
        <v>17</v>
      </c>
      <c r="B4" s="25" t="s">
        <v>20</v>
      </c>
    </row>
    <row r="5" spans="1:4" ht="18.75">
      <c r="A5" s="16" t="s">
        <v>21</v>
      </c>
      <c r="B5" s="16" t="s">
        <v>34</v>
      </c>
      <c r="C5" s="16"/>
      <c r="D5" s="16"/>
    </row>
    <row r="6" spans="1:2" ht="18.75">
      <c r="A6" s="14" t="s">
        <v>21</v>
      </c>
      <c r="B6" s="14" t="s">
        <v>22</v>
      </c>
    </row>
    <row r="7" spans="1:2" ht="18.75">
      <c r="A7" s="14"/>
      <c r="B7" s="14" t="s">
        <v>19</v>
      </c>
    </row>
    <row r="8" spans="1:2" ht="18.75">
      <c r="A8" s="11" t="s">
        <v>23</v>
      </c>
      <c r="B8" s="11" t="s">
        <v>24</v>
      </c>
    </row>
    <row r="9" spans="1:2" ht="18.75">
      <c r="A9" s="11"/>
      <c r="B9" s="11" t="s">
        <v>30</v>
      </c>
    </row>
    <row r="10" spans="1:2" ht="18.75">
      <c r="A10" s="11" t="s">
        <v>21</v>
      </c>
      <c r="B10" s="11" t="s">
        <v>31</v>
      </c>
    </row>
    <row r="11" spans="1:2" ht="18.75">
      <c r="A11" s="11" t="s">
        <v>21</v>
      </c>
      <c r="B11" s="11" t="s">
        <v>36</v>
      </c>
    </row>
    <row r="12" ht="18.75">
      <c r="A12" s="7"/>
    </row>
    <row r="13" spans="1:4" ht="18.75">
      <c r="A13" s="34" t="s">
        <v>8</v>
      </c>
      <c r="B13" s="34"/>
      <c r="C13" s="34"/>
      <c r="D13" s="34"/>
    </row>
    <row r="14" spans="1:4" ht="18.75">
      <c r="A14" s="39" t="s">
        <v>9</v>
      </c>
      <c r="B14" s="39"/>
      <c r="C14" s="39"/>
      <c r="D14" s="39"/>
    </row>
    <row r="15" spans="1:2" ht="18.75">
      <c r="A15" s="13" t="s">
        <v>32</v>
      </c>
      <c r="B15" s="13"/>
    </row>
    <row r="16" spans="1:4" ht="15" customHeight="1">
      <c r="A16" s="38" t="s">
        <v>13</v>
      </c>
      <c r="B16" s="38"/>
      <c r="C16" s="38"/>
      <c r="D16" s="38"/>
    </row>
    <row r="17" spans="1:4" ht="18" customHeight="1">
      <c r="A17" s="36" t="s">
        <v>1</v>
      </c>
      <c r="B17" s="27" t="s">
        <v>2</v>
      </c>
      <c r="C17" s="27"/>
      <c r="D17" s="27"/>
    </row>
    <row r="18" spans="1:4" ht="30" customHeight="1">
      <c r="A18" s="37"/>
      <c r="B18" s="18" t="s">
        <v>16</v>
      </c>
      <c r="C18" s="18" t="s">
        <v>25</v>
      </c>
      <c r="D18" s="18" t="s">
        <v>29</v>
      </c>
    </row>
    <row r="19" spans="1:4" ht="18.75">
      <c r="A19" s="5">
        <v>1</v>
      </c>
      <c r="B19" s="5">
        <v>2</v>
      </c>
      <c r="C19" s="12">
        <v>3</v>
      </c>
      <c r="D19" s="12">
        <v>4</v>
      </c>
    </row>
    <row r="20" spans="1:4" s="21" customFormat="1" ht="37.5">
      <c r="A20" s="3" t="s">
        <v>3</v>
      </c>
      <c r="B20" s="19">
        <f>953.3+1050+7063.1+8870.9+210+135.3</f>
        <v>18282.6</v>
      </c>
      <c r="C20" s="20">
        <f>2264.4+1050</f>
        <v>3314.4</v>
      </c>
      <c r="D20" s="20">
        <f>3372.6+1050</f>
        <v>4422.6</v>
      </c>
    </row>
    <row r="21" spans="1:4" s="21" customFormat="1" ht="37.5">
      <c r="A21" s="3" t="s">
        <v>10</v>
      </c>
      <c r="B21" s="22">
        <f>3374.2+623.3+400+79.6+42.5+35</f>
        <v>4554.6</v>
      </c>
      <c r="C21" s="20">
        <f>3445.2+623.3</f>
        <v>4068.5</v>
      </c>
      <c r="D21" s="20">
        <f>3508.7+623.3</f>
        <v>4132</v>
      </c>
    </row>
    <row r="22" spans="1:4" s="21" customFormat="1" ht="37.5">
      <c r="A22" s="3" t="s">
        <v>11</v>
      </c>
      <c r="B22" s="22">
        <f>1912.1+463.9+65.2+92.8+34</f>
        <v>2568</v>
      </c>
      <c r="C22" s="20">
        <f>2003.7+463.9</f>
        <v>2467.6</v>
      </c>
      <c r="D22" s="20">
        <f>2091.1+463.9</f>
        <v>2555</v>
      </c>
    </row>
    <row r="23" spans="1:4" s="21" customFormat="1" ht="37.5">
      <c r="A23" s="3" t="s">
        <v>4</v>
      </c>
      <c r="B23" s="22">
        <f>645.4+253.3+44.2+18.5</f>
        <v>961.4000000000001</v>
      </c>
      <c r="C23" s="20">
        <f>782.8+253.3</f>
        <v>1036.1</v>
      </c>
      <c r="D23" s="20">
        <f>895.2+253.3</f>
        <v>1148.5</v>
      </c>
    </row>
    <row r="24" spans="1:4" s="21" customFormat="1" ht="37.5">
      <c r="A24" s="3" t="s">
        <v>5</v>
      </c>
      <c r="B24" s="22">
        <f>127.2+331.6+141.1+150+66.3+11.6</f>
        <v>827.8</v>
      </c>
      <c r="C24" s="20">
        <f>314.9+331.6</f>
        <v>646.5</v>
      </c>
      <c r="D24" s="20">
        <f>509.4+331.6</f>
        <v>841</v>
      </c>
    </row>
    <row r="25" spans="1:4" s="21" customFormat="1" ht="37.5">
      <c r="A25" s="4" t="s">
        <v>6</v>
      </c>
      <c r="B25" s="23">
        <f>1953.5+397.9+0.1+400+100.5+75+79.6+24.4</f>
        <v>3031</v>
      </c>
      <c r="C25" s="20">
        <f>1987.2+397.9+0.1</f>
        <v>2385.2</v>
      </c>
      <c r="D25" s="20">
        <f>2013.5+397.9+0.1</f>
        <v>2411.5</v>
      </c>
    </row>
    <row r="26" spans="1:4" s="21" customFormat="1" ht="18.75">
      <c r="A26" s="3" t="s">
        <v>7</v>
      </c>
      <c r="B26" s="24">
        <f>SUM(B20:B25)</f>
        <v>30225.399999999998</v>
      </c>
      <c r="C26" s="24">
        <f>SUM(C20:C25)</f>
        <v>13918.3</v>
      </c>
      <c r="D26" s="24">
        <f>SUM(D20:D25)</f>
        <v>15510.6</v>
      </c>
    </row>
    <row r="27" spans="2:4" ht="15">
      <c r="B27" s="9" t="s">
        <v>12</v>
      </c>
      <c r="D27" s="17" t="s">
        <v>35</v>
      </c>
    </row>
  </sheetData>
  <sheetProtection/>
  <mergeCells count="6">
    <mergeCell ref="A13:D13"/>
    <mergeCell ref="B3:D3"/>
    <mergeCell ref="B17:D17"/>
    <mergeCell ref="A17:A18"/>
    <mergeCell ref="A16:D16"/>
    <mergeCell ref="A14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user23</dc:creator>
  <cp:keywords/>
  <dc:description/>
  <cp:lastModifiedBy>Кокоянина</cp:lastModifiedBy>
  <cp:lastPrinted>2021-06-18T09:39:03Z</cp:lastPrinted>
  <dcterms:created xsi:type="dcterms:W3CDTF">2013-11-07T10:43:45Z</dcterms:created>
  <dcterms:modified xsi:type="dcterms:W3CDTF">2021-10-19T08:18:10Z</dcterms:modified>
  <cp:category/>
  <cp:version/>
  <cp:contentType/>
  <cp:contentStatus/>
</cp:coreProperties>
</file>