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465" activeTab="0"/>
  </bookViews>
  <sheets>
    <sheet name="кас. план" sheetId="1" r:id="rId1"/>
  </sheets>
  <definedNames>
    <definedName name="_xlnm.Print_Titles" localSheetId="0">'кас. план'!$9:$9</definedName>
  </definedNames>
  <calcPr fullCalcOnLoad="1"/>
</workbook>
</file>

<file path=xl/sharedStrings.xml><?xml version="1.0" encoding="utf-8"?>
<sst xmlns="http://schemas.openxmlformats.org/spreadsheetml/2006/main" count="271" uniqueCount="245">
  <si>
    <t>Код доходов бюджетной классификации</t>
  </si>
  <si>
    <t>Наименование дохода</t>
  </si>
  <si>
    <t>1 01 02000 01 0000 110</t>
  </si>
  <si>
    <t>Налог на  доходы физических лиц:</t>
  </si>
  <si>
    <t>1 01 02010 01 0000 110</t>
  </si>
  <si>
    <t>1 01 02030 01 0000 110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</si>
  <si>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</si>
  <si>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</si>
  <si>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1 08 00000 00 0000 000</t>
  </si>
  <si>
    <t>Государственная пошлина:</t>
  </si>
  <si>
    <t>1 08 03010 01 0000 110</t>
  </si>
  <si>
    <t>1 11 00000 00 0000 000</t>
  </si>
  <si>
    <t>Доходы от использования имущества, находящегося в государственной и муниципальной собственности:</t>
  </si>
  <si>
    <t>1 11 05035 05 0000 120</t>
  </si>
  <si>
    <t>1 11 09045 05 0000 120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</si>
  <si>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</si>
  <si>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</si>
  <si>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</si>
  <si>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ущерба:</t>
  </si>
  <si>
    <t>ИТОГО собственных доходов</t>
  </si>
  <si>
    <t>2 00 00000 00 0000 000</t>
  </si>
  <si>
    <t>Антушевское поселение</t>
  </si>
  <si>
    <t>Артюшинское поселение</t>
  </si>
  <si>
    <t>г.Белозерск</t>
  </si>
  <si>
    <t>Глушковское поселение</t>
  </si>
  <si>
    <t>Куностьское поселение</t>
  </si>
  <si>
    <t>Шольское поселение</t>
  </si>
  <si>
    <t>Итого</t>
  </si>
  <si>
    <t>1 08 07150 01 0000 110</t>
  </si>
  <si>
    <t>Государственная пошлина за выдачу разрешения на установку рекламной конструкции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</si>
  <si>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</si>
  <si>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</si>
  <si>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</si>
  <si>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</si>
  <si>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</si>
  <si>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</si>
  <si>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</si>
  <si>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1 13 00000 00 0000 000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</si>
  <si>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</si>
  <si>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</si>
  <si>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</si>
  <si>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1 14 02053 05 0000 410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</si>
  <si>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</si>
  <si>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</si>
  <si>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соглашениями: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</si>
  <si>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</si>
  <si>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                                                                                      решением Представительного Собрания района</t>
  </si>
  <si>
    <t xml:space="preserve">                                                                                      Утверждены</t>
  </si>
  <si>
    <t>Возврат остатков субсидий и субвенций прошлых лет</t>
  </si>
  <si>
    <t>ИТОГО</t>
  </si>
  <si>
    <t>ДОХОДЫ</t>
  </si>
  <si>
    <t>Утверждено (тыс. руб.)</t>
  </si>
  <si>
    <t>Исполнено (тыс. руб.)</t>
  </si>
  <si>
    <t xml:space="preserve">                                                                                       (Приложение  2)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</si>
  <si>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</si>
  <si>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</si>
  <si>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</si>
  <si>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</si>
  <si>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</si>
  <si>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</si>
  <si>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1 05 02000 02 0000 110</t>
  </si>
  <si>
    <t>1 05 03000 01 0000 110</t>
  </si>
  <si>
    <t>Проценты, полученные от предоставления бюджетных кредитов, выданных на кассовый разрыв поселениям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</si>
  <si>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</si>
  <si>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</si>
  <si>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2 02 04999 05 0000 151</t>
  </si>
  <si>
    <t>2 02 00000 00 0000 000</t>
  </si>
  <si>
    <t>Безвозмездные поступления от других бюджетов бюджетной системы Российской Федерации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</si>
  <si>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</si>
  <si>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</si>
  <si>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</si>
  <si>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</si>
  <si>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</si>
  <si>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</si>
  <si>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1 16 30010 01 0000 140</t>
  </si>
  <si>
    <t>Прочие неналоговые доходы</t>
  </si>
  <si>
    <t>1 17 05050 05 0000 180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</si>
  <si>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</si>
  <si>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</si>
  <si>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</si>
  <si>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</si>
  <si>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Субсидии бюджетам муниципальных районов </t>
  </si>
  <si>
    <t>Безвозмездные поступления</t>
  </si>
  <si>
    <t xml:space="preserve">Субвенции бюджетам муниципальных районов </t>
  </si>
  <si>
    <t>1 05 01000 01 0000 110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</si>
  <si>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</si>
  <si>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</si>
  <si>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</si>
  <si>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</si>
  <si>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</si>
  <si>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1 05 01050 01 0000 110</t>
  </si>
  <si>
    <t>Минимальный налог, зачисляемый в бюджеты субъектов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</si>
  <si>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</si>
  <si>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
 </t>
  </si>
  <si>
    <t>Субвенции бюджетам муниципальных районов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</si>
  <si>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Субвенции бюджетам муниципальных районов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</si>
  <si>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Субвенции бюджетам муниципальных районов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</si>
  <si>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Прочие межбюджетные трансферты, передаваемые бюджетам муниципальных районов</t>
  </si>
  <si>
    <t>1 11 01050 05 0000 120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</si>
  <si>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</si>
  <si>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</si>
  <si>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</si>
  <si>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</si>
  <si>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</si>
  <si>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</si>
  <si>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Дотации бюджетам муниципальных районов</t>
  </si>
  <si>
    <t>Субсидии бюджетам муниципальных районов на реализацию проекта "Народный бюджет"</t>
  </si>
  <si>
    <t>Субвенции бюджетам муниципальных районов на осуществление отдельных государственных полномочий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</si>
  <si>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</si>
  <si>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</si>
  <si>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Иные межбюджетные трансферты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</si>
  <si>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</si>
  <si>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1 09 00000 00 0000 000</t>
  </si>
  <si>
    <t>1 09 07033 05 0000 110</t>
  </si>
  <si>
    <t>Задолженность и перерасчеты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</si>
  <si>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</si>
  <si>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1 17 01050 05 0000 180</t>
  </si>
  <si>
    <t>1 17 00000 00 0000 00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</si>
  <si>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</si>
  <si>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</si>
  <si>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Субсидии бюджетам муниципальных районов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2014 - 2020 годы"</t>
  </si>
  <si>
    <t xml:space="preserve">Субвенции бюджетам муниципальных районов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</si>
  <si>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</si>
  <si>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</si>
  <si>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</si>
  <si>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1 11 03050 05 0000 120</t>
  </si>
  <si>
    <t>2 02 20299 05 0000 150</t>
  </si>
  <si>
    <t>2 02 10000 00 0000 150</t>
  </si>
  <si>
    <t>2 02 15001 05 0000 150</t>
  </si>
  <si>
    <t>2 02 15002 05 0000 150</t>
  </si>
  <si>
    <t>2 02 20000 00 0000 150</t>
  </si>
  <si>
    <t>2 02 20077 05 0000 150</t>
  </si>
  <si>
    <t>2 02 25497 05 0000 150</t>
  </si>
  <si>
    <t>2 02 29999 05 0000 150</t>
  </si>
  <si>
    <t>2 02 30000 00 0000 150</t>
  </si>
  <si>
    <t>2 02 30024 05 0000 150</t>
  </si>
  <si>
    <t>2 02 35120 05 0000 150</t>
  </si>
  <si>
    <t>2 02 35135 05 0000 150</t>
  </si>
  <si>
    <t>2 02 40000 00 0000 150</t>
  </si>
  <si>
    <t>2 02 40014 05 0000 150</t>
  </si>
  <si>
    <t>2 02 40014 05 1000 150</t>
  </si>
  <si>
    <t>2 02 40014 05 2000 150</t>
  </si>
  <si>
    <t>2 02 40014 05 5000 150</t>
  </si>
  <si>
    <t>2 02 40014 05 7000 150</t>
  </si>
  <si>
    <t>2 02 40014 05 1100 150</t>
  </si>
  <si>
    <t>2 02 40014 05 1300 150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</si>
  <si>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</si>
  <si>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</si>
  <si>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</si>
  <si>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</si>
  <si>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</si>
  <si>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Субвенции бюджетам муниципальных районов на осуществление отдельных государственных полномочий в сфере межбюджетных отношений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              </t>
  </si>
  <si>
    <t>2 02 35134 05 0000 150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</si>
  <si>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</si>
  <si>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
</t>
  </si>
  <si>
    <t>2 02 35176 05 0000 150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</si>
  <si>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</si>
  <si>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>2 02 45550 05 0000 150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</si>
  <si>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</si>
  <si>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2 02 49999 05 0000 150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</si>
  <si>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</si>
  <si>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</si>
  <si>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Единая субвенция бюджетам муниципальных районов
</t>
  </si>
  <si>
    <t>Безвозмездные поступления от негосударственных организаций</t>
  </si>
  <si>
    <t>1 11 05314 05 0000 120</t>
  </si>
  <si>
    <t>1 16 01053 01 0000 140</t>
  </si>
  <si>
    <t>1 16 01063 01 0000 140</t>
  </si>
  <si>
    <t>1 16 01073 01 0000 140</t>
  </si>
  <si>
    <t>1 16 01074 01 0000 140</t>
  </si>
  <si>
    <t>1 16 01083 01 0000 140</t>
  </si>
  <si>
    <t>1 16 01084 01 0000 140</t>
  </si>
  <si>
    <t>1 16 01113 01 0000 140</t>
  </si>
  <si>
    <t>1 16 01143 01 0000 140</t>
  </si>
  <si>
    <t>1 16 01153 01 0000 140</t>
  </si>
  <si>
    <t>1 16 01203 01 0000 140</t>
  </si>
  <si>
    <t>1 16 01193 01 0000 140</t>
  </si>
  <si>
    <t>1 16 01173 01 0000 140</t>
  </si>
  <si>
    <t>1 16 10123 01 0000 140</t>
  </si>
  <si>
    <t>1 16 10129 01 0000 140</t>
  </si>
  <si>
    <t>1 16 11050 01 0000 140</t>
  </si>
  <si>
    <t>2 02 15009 05 0000 150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</si>
  <si>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</si>
  <si>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</si>
  <si>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</si>
  <si>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Субвенции бюджетам муниципальных районов на ежемесячное денежное вознаграждение за классное руководство</t>
  </si>
  <si>
    <t xml:space="preserve">Субвенции бюджетам муниципальных районов на 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</t>
  </si>
  <si>
    <t>2 02 36900 05 0000 150</t>
  </si>
  <si>
    <t>Иные межбюджетные трансферты бюджетам муниципальных районов (Гранты в сфере культуры в соответствии с законом области от 27.02.2009 года № 1968-ОЗ "О государственных грантах Вологодской области в сфере культуры")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</si>
  <si>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</si>
  <si>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</si>
  <si>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</si>
  <si>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</si>
  <si>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</si>
  <si>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</si>
  <si>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</si>
  <si>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</si>
  <si>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</si>
  <si>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</si>
  <si>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</si>
  <si>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</si>
  <si>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</si>
  <si>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</si>
  <si>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</si>
  <si>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</si>
  <si>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                                           от ____________ № ___</t>
  </si>
  <si>
    <t>1 03 02231 01 0000 110</t>
  </si>
  <si>
    <t>1 03 02241 01 0000 110</t>
  </si>
  <si>
    <t>1 03 02251 01 0000 110</t>
  </si>
  <si>
    <t>1 03 02261 01 0000 110</t>
  </si>
  <si>
    <t>районного бюджета за 2021 год по кодам классификации доходов бюджетов (по кодам видов доходов, подвидов доходов, классификации операций сектора государственного управления)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</si>
  <si>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</si>
  <si>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</si>
  <si>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</si>
  <si>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</si>
  <si>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бюджетам муниципальных районов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</si>
  <si>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Субсидии бюджетам муниципальных районов на реализацию мероприятий по обеспечению жильем молодых семей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</si>
  <si>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2 02 25511 05 0000 150</t>
  </si>
  <si>
    <t>Субсидии бюджетам муниципальных районов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 государственной программы "Совершенствование системы управления и распоряжения земельно-имущественным комплексом области на 2021-2025 годы"</t>
  </si>
  <si>
    <t>Субсидии бюджетам муниципальных районов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</si>
  <si>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 xml:space="preserve">Субсидии бюджетам муниципальных районов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 </t>
  </si>
  <si>
    <t>Субсидии бюджетам муниципальных районов на обеспечение развития и укрепления материально-технической базы сельских библиотек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</si>
  <si>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районов на внедрение и (или) эксплуатацию аппаратно-программного комплекса "Безопасный город" в рамках реализации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</si>
  <si>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Вологодской области "Дорожная сеть и транспортное обслуживание в 2021–2025 годах"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</si>
  <si>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в рамках подпрограммы "Автомобильные дороги" государственной программы Вологодской области "Дорожная сеть и транспортное обслуживание в 2021–2025 годах" </t>
  </si>
  <si>
    <t>Субсидии бюджетам муниципальных районов на развитие мобильной торговли в малонаселенных и  (или)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</si>
  <si>
    <t>Субсидии бюджетам муниципальных районов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Вологодской области "Дорожная сеть и транспортное обслуживание в 2021–2025 годах"</t>
  </si>
  <si>
    <t>Субсидии бюджетам муниципальных районов на строительство, реконструкцию и капитальный ремонт централизованных систем водоснабжения и водоотведения</t>
  </si>
  <si>
    <t>Субсидии бюджетам муниципальных районов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</si>
  <si>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Субсидии бюджетам муниципальных районов на реализацию мероприятий по предупреждению детского дорожно-транспортного травматизма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</si>
  <si>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2 02 35303 05 0000 150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</si>
  <si>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</si>
  <si>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</si>
  <si>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Иные межбюджетные трансферты бюджетам муниципальных районов на 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Федерации, 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 "Создание условий для развития гражданского общества и потенциала молодежи в Вологодской области на 2021-2025 годы"</t>
  </si>
  <si>
    <t>Иные межбюджетные трансферты бюджетам муниципальных районов на комплектование книжных фондов муниципальных библиотек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</si>
  <si>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2 07 05020 05 0000 150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</si>
  <si>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</si>
  <si>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</si>
  <si>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2 18 05010 05 0000 150</t>
  </si>
  <si>
    <t>2 18 60010 05 0000 150</t>
  </si>
  <si>
    <t>2 19 25304 05 0000 150</t>
  </si>
  <si>
    <t>2 19 35303 05 0000 150</t>
  </si>
  <si>
    <t>2 19 60010 05 0000 150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</si>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</sst>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"/>
    <numFmt numFmtId="183" formatCode="00\.00\.00"/>
    <numFmt numFmtId="184" formatCode="000\.00\.000\.0"/>
    <numFmt numFmtId="185" formatCode="00\.000\.000"/>
    <numFmt numFmtId="186" formatCode="#,##0.00;[Red]\-#,##0.00;0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,##0.0"/>
    <numFmt numFmtId="193" formatCode="#,##0.0;[Red]\-#,##0.0"/>
  </numFmts>
  <fonts count="5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4" fillId="0" borderId="3">
      <alignment horizontal="left" vertical="top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14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5" fillId="0" borderId="0">
      <alignment horizontal="left" vertical="top"/>
      <protection/>
    </xf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12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6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139">
    <xf numFmtId="0" fontId="0" fillId="0" borderId="0" xfId="0" applyAlignment="1">
      <alignment/>
    </xf>
    <xf numFmtId="0" fontId="5" fillId="41" borderId="12" xfId="0" applyFont="1" applyFill="1" applyBorder="1" applyAlignment="1">
      <alignment vertical="top"/>
    </xf>
    <xf numFmtId="0" fontId="5" fillId="41" borderId="12" xfId="0" applyFont="1" applyFill="1" applyBorder="1" applyAlignment="1">
      <alignment horizontal="justify" vertical="top"/>
    </xf>
    <xf numFmtId="192" fontId="5" fillId="41" borderId="13" xfId="67" applyNumberFormat="1" applyFont="1" applyFill="1" applyBorder="1" applyAlignment="1">
      <alignment horizontal="right" vertical="top"/>
      <protection/>
    </xf>
    <xf numFmtId="192" fontId="5" fillId="41" borderId="14" xfId="67" applyNumberFormat="1" applyFont="1" applyFill="1" applyBorder="1" applyAlignment="1">
      <alignment vertical="top"/>
      <protection/>
    </xf>
    <xf numFmtId="192" fontId="5" fillId="41" borderId="15" xfId="67" applyNumberFormat="1" applyFont="1" applyFill="1" applyBorder="1" applyAlignment="1">
      <alignment horizontal="right" vertical="top"/>
      <protection/>
    </xf>
    <xf numFmtId="192" fontId="5" fillId="41" borderId="16" xfId="67" applyNumberFormat="1" applyFont="1" applyFill="1" applyBorder="1" applyAlignment="1">
      <alignment vertical="top"/>
      <protection/>
    </xf>
    <xf numFmtId="0" fontId="10" fillId="41" borderId="12" xfId="0" applyFont="1" applyFill="1" applyBorder="1" applyAlignment="1">
      <alignment horizontal="center" vertical="top" wrapText="1"/>
    </xf>
    <xf numFmtId="192" fontId="5" fillId="41" borderId="12" xfId="0" applyNumberFormat="1" applyFont="1" applyFill="1" applyBorder="1" applyAlignment="1">
      <alignment vertical="top" wrapText="1"/>
    </xf>
    <xf numFmtId="0" fontId="5" fillId="41" borderId="12" xfId="67" applyFont="1" applyFill="1" applyBorder="1" applyAlignment="1">
      <alignment horizontal="center" vertical="top" wrapText="1"/>
      <protection/>
    </xf>
    <xf numFmtId="0" fontId="6" fillId="41" borderId="12" xfId="0" applyFont="1" applyFill="1" applyBorder="1" applyAlignment="1">
      <alignment vertical="top"/>
    </xf>
    <xf numFmtId="192" fontId="5" fillId="41" borderId="13" xfId="0" applyNumberFormat="1" applyFont="1" applyFill="1" applyBorder="1" applyAlignment="1">
      <alignment vertical="top" wrapText="1"/>
    </xf>
    <xf numFmtId="0" fontId="6" fillId="41" borderId="15" xfId="0" applyFont="1" applyFill="1" applyBorder="1" applyAlignment="1">
      <alignment vertical="top" wrapText="1"/>
    </xf>
    <xf numFmtId="0" fontId="6" fillId="41" borderId="0" xfId="0" applyFont="1" applyFill="1" applyAlignment="1">
      <alignment horizontal="justify" vertical="top" wrapText="1"/>
    </xf>
    <xf numFmtId="0" fontId="6" fillId="41" borderId="13" xfId="0" applyFont="1" applyFill="1" applyBorder="1" applyAlignment="1">
      <alignment vertical="top" wrapText="1"/>
    </xf>
    <xf numFmtId="0" fontId="6" fillId="41" borderId="17" xfId="0" applyFont="1" applyFill="1" applyBorder="1" applyAlignment="1">
      <alignment vertical="top" wrapText="1"/>
    </xf>
    <xf numFmtId="192" fontId="5" fillId="41" borderId="18" xfId="67" applyNumberFormat="1" applyFont="1" applyFill="1" applyBorder="1" applyAlignment="1">
      <alignment vertical="top"/>
      <protection/>
    </xf>
    <xf numFmtId="192" fontId="5" fillId="41" borderId="17" xfId="67" applyNumberFormat="1" applyFont="1" applyFill="1" applyBorder="1" applyAlignment="1">
      <alignment horizontal="right" vertical="top"/>
      <protection/>
    </xf>
    <xf numFmtId="0" fontId="5" fillId="41" borderId="12" xfId="0" applyFont="1" applyFill="1" applyBorder="1" applyAlignment="1">
      <alignment horizontal="justify" vertical="top" wrapText="1"/>
    </xf>
    <xf numFmtId="192" fontId="5" fillId="41" borderId="12" xfId="67" applyNumberFormat="1" applyFont="1" applyFill="1" applyBorder="1" applyAlignment="1">
      <alignment vertical="top"/>
      <protection/>
    </xf>
    <xf numFmtId="192" fontId="5" fillId="41" borderId="12" xfId="67" applyNumberFormat="1" applyFont="1" applyFill="1" applyBorder="1" applyAlignment="1">
      <alignment horizontal="right" vertical="top"/>
      <protection/>
    </xf>
    <xf numFmtId="49" fontId="5" fillId="41" borderId="12" xfId="0" applyNumberFormat="1" applyFont="1" applyFill="1" applyBorder="1" applyAlignment="1">
      <alignment horizontal="justify" vertical="top" wrapText="1"/>
    </xf>
    <xf numFmtId="192" fontId="5" fillId="41" borderId="15" xfId="0" applyNumberFormat="1" applyFont="1" applyFill="1" applyBorder="1" applyAlignment="1">
      <alignment vertical="top" wrapText="1"/>
    </xf>
    <xf numFmtId="0" fontId="6" fillId="41" borderId="13" xfId="0" applyFont="1" applyFill="1" applyBorder="1" applyAlignment="1">
      <alignment vertical="top"/>
    </xf>
    <xf numFmtId="0" fontId="6" fillId="41" borderId="0" xfId="0" applyFont="1" applyFill="1" applyBorder="1" applyAlignment="1">
      <alignment horizontal="justify" vertical="top"/>
    </xf>
    <xf numFmtId="0" fontId="6" fillId="41" borderId="12" xfId="0" applyFont="1" applyFill="1" applyBorder="1" applyAlignment="1">
      <alignment vertical="top" wrapText="1"/>
    </xf>
    <xf numFmtId="0" fontId="5" fillId="41" borderId="15" xfId="0" applyFont="1" applyFill="1" applyBorder="1" applyAlignment="1">
      <alignment horizontal="justify" vertical="top"/>
    </xf>
    <xf numFmtId="0" fontId="6" fillId="41" borderId="14" xfId="0" applyFont="1" applyFill="1" applyBorder="1" applyAlignment="1">
      <alignment vertical="top"/>
    </xf>
    <xf numFmtId="0" fontId="6" fillId="41" borderId="14" xfId="0" applyFont="1" applyFill="1" applyBorder="1" applyAlignment="1">
      <alignment horizontal="justify" vertical="top" wrapText="1"/>
    </xf>
    <xf numFmtId="192" fontId="5" fillId="41" borderId="14" xfId="0" applyNumberFormat="1" applyFont="1" applyFill="1" applyBorder="1" applyAlignment="1">
      <alignment vertical="top" wrapText="1"/>
    </xf>
    <xf numFmtId="0" fontId="6" fillId="41" borderId="16" xfId="0" applyFont="1" applyFill="1" applyBorder="1" applyAlignment="1">
      <alignment vertical="top"/>
    </xf>
    <xf numFmtId="0" fontId="6" fillId="41" borderId="16" xfId="0" applyFont="1" applyFill="1" applyBorder="1" applyAlignment="1">
      <alignment horizontal="justify" vertical="top" wrapText="1"/>
    </xf>
    <xf numFmtId="192" fontId="5" fillId="41" borderId="16" xfId="0" applyNumberFormat="1" applyFont="1" applyFill="1" applyBorder="1" applyAlignment="1">
      <alignment vertical="top" wrapText="1"/>
    </xf>
    <xf numFmtId="0" fontId="6" fillId="41" borderId="16" xfId="0" applyFont="1" applyFill="1" applyBorder="1" applyAlignment="1">
      <alignment vertical="top" wrapText="1"/>
    </xf>
    <xf numFmtId="0" fontId="6" fillId="41" borderId="18" xfId="0" applyFont="1" applyFill="1" applyBorder="1" applyAlignment="1">
      <alignment vertical="top" wrapText="1"/>
    </xf>
    <xf numFmtId="0" fontId="6" fillId="41" borderId="18" xfId="0" applyFont="1" applyFill="1" applyBorder="1" applyAlignment="1">
      <alignment horizontal="justify" vertical="top" wrapText="1"/>
    </xf>
    <xf numFmtId="192" fontId="5" fillId="41" borderId="17" xfId="67" applyNumberFormat="1" applyFont="1" applyFill="1" applyBorder="1" applyAlignment="1">
      <alignment vertical="top"/>
      <protection/>
    </xf>
    <xf numFmtId="0" fontId="5" fillId="41" borderId="15" xfId="0" applyFont="1" applyFill="1" applyBorder="1" applyAlignment="1">
      <alignment vertical="top"/>
    </xf>
    <xf numFmtId="0" fontId="5" fillId="41" borderId="15" xfId="0" applyFont="1" applyFill="1" applyBorder="1" applyAlignment="1">
      <alignment horizontal="justify" vertical="top" wrapText="1"/>
    </xf>
    <xf numFmtId="192" fontId="5" fillId="41" borderId="15" xfId="0" applyNumberFormat="1" applyFont="1" applyFill="1" applyBorder="1" applyAlignment="1">
      <alignment vertical="top"/>
    </xf>
    <xf numFmtId="0" fontId="6" fillId="41" borderId="12" xfId="0" applyFont="1" applyFill="1" applyBorder="1" applyAlignment="1">
      <alignment horizontal="justify" vertical="top" wrapText="1"/>
    </xf>
    <xf numFmtId="0" fontId="5" fillId="41" borderId="17" xfId="0" applyFont="1" applyFill="1" applyBorder="1" applyAlignment="1">
      <alignment vertical="top" wrapText="1"/>
    </xf>
    <xf numFmtId="0" fontId="5" fillId="41" borderId="17" xfId="0" applyFont="1" applyFill="1" applyBorder="1" applyAlignment="1">
      <alignment horizontal="justify" vertical="top" wrapText="1"/>
    </xf>
    <xf numFmtId="0" fontId="5" fillId="41" borderId="12" xfId="0" applyFont="1" applyFill="1" applyBorder="1" applyAlignment="1">
      <alignment vertical="top" wrapText="1"/>
    </xf>
    <xf numFmtId="192" fontId="5" fillId="41" borderId="15" xfId="67" applyNumberFormat="1" applyFont="1" applyFill="1" applyBorder="1" applyAlignment="1">
      <alignment vertical="top"/>
      <protection/>
    </xf>
    <xf numFmtId="0" fontId="1" fillId="41" borderId="0" xfId="67" applyFill="1" applyBorder="1">
      <alignment/>
      <protection/>
    </xf>
    <xf numFmtId="0" fontId="6" fillId="41" borderId="14" xfId="0" applyFont="1" applyFill="1" applyBorder="1" applyAlignment="1">
      <alignment vertical="top" wrapText="1"/>
    </xf>
    <xf numFmtId="0" fontId="6" fillId="41" borderId="0" xfId="67" applyFont="1" applyFill="1" applyBorder="1">
      <alignment/>
      <protection/>
    </xf>
    <xf numFmtId="4" fontId="5" fillId="41" borderId="0" xfId="67" applyNumberFormat="1" applyFont="1" applyFill="1" applyBorder="1" applyAlignment="1">
      <alignment vertical="top"/>
      <protection/>
    </xf>
    <xf numFmtId="4" fontId="5" fillId="41" borderId="0" xfId="0" applyNumberFormat="1" applyFont="1" applyFill="1" applyAlignment="1">
      <alignment vertical="top"/>
    </xf>
    <xf numFmtId="0" fontId="17" fillId="41" borderId="0" xfId="67" applyFont="1" applyFill="1" applyAlignment="1">
      <alignment horizontal="justify" vertical="top"/>
      <protection/>
    </xf>
    <xf numFmtId="0" fontId="7" fillId="41" borderId="0" xfId="67" applyFont="1" applyFill="1" applyAlignment="1">
      <alignment horizontal="justify" vertical="top"/>
      <protection/>
    </xf>
    <xf numFmtId="0" fontId="7" fillId="41" borderId="0" xfId="67" applyNumberFormat="1" applyFont="1" applyFill="1" applyBorder="1" applyAlignment="1" applyProtection="1">
      <alignment horizontal="center" wrapText="1"/>
      <protection hidden="1"/>
    </xf>
    <xf numFmtId="0" fontId="17" fillId="41" borderId="0" xfId="0" applyFont="1" applyFill="1" applyAlignment="1">
      <alignment horizontal="center"/>
    </xf>
    <xf numFmtId="0" fontId="6" fillId="41" borderId="18" xfId="0" applyFont="1" applyFill="1" applyBorder="1" applyAlignment="1">
      <alignment vertical="top"/>
    </xf>
    <xf numFmtId="0" fontId="6" fillId="41" borderId="14" xfId="0" applyFont="1" applyFill="1" applyBorder="1" applyAlignment="1">
      <alignment horizontal="justify" vertical="top"/>
    </xf>
    <xf numFmtId="192" fontId="5" fillId="41" borderId="14" xfId="0" applyNumberFormat="1" applyFont="1" applyFill="1" applyBorder="1" applyAlignment="1">
      <alignment vertical="top"/>
    </xf>
    <xf numFmtId="192" fontId="5" fillId="41" borderId="18" xfId="0" applyNumberFormat="1" applyFont="1" applyFill="1" applyBorder="1" applyAlignment="1">
      <alignment vertical="top"/>
    </xf>
    <xf numFmtId="0" fontId="6" fillId="41" borderId="16" xfId="67" applyFont="1" applyFill="1" applyBorder="1" applyAlignment="1">
      <alignment horizontal="justify" vertical="top" wrapText="1"/>
      <protection/>
    </xf>
    <xf numFmtId="0" fontId="7" fillId="41" borderId="19" xfId="67" applyNumberFormat="1" applyFont="1" applyFill="1" applyBorder="1" applyAlignment="1" applyProtection="1">
      <alignment horizontal="center" wrapText="1"/>
      <protection hidden="1"/>
    </xf>
    <xf numFmtId="0" fontId="18" fillId="41" borderId="19" xfId="67" applyNumberFormat="1" applyFont="1" applyFill="1" applyBorder="1" applyAlignment="1" applyProtection="1">
      <alignment horizontal="center" wrapText="1"/>
      <protection hidden="1"/>
    </xf>
    <xf numFmtId="0" fontId="7" fillId="41" borderId="0" xfId="67" applyFont="1" applyFill="1" applyBorder="1" applyAlignment="1" applyProtection="1">
      <alignment vertical="top"/>
      <protection hidden="1"/>
    </xf>
    <xf numFmtId="0" fontId="8" fillId="41" borderId="0" xfId="67" applyNumberFormat="1" applyFont="1" applyFill="1" applyBorder="1" applyAlignment="1" applyProtection="1">
      <alignment horizontal="justify" vertical="top" wrapText="1"/>
      <protection hidden="1"/>
    </xf>
    <xf numFmtId="0" fontId="3" fillId="41" borderId="0" xfId="67" applyNumberFormat="1" applyFont="1" applyFill="1" applyBorder="1" applyAlignment="1" applyProtection="1">
      <alignment wrapText="1"/>
      <protection hidden="1"/>
    </xf>
    <xf numFmtId="0" fontId="9" fillId="41" borderId="0" xfId="67" applyNumberFormat="1" applyFont="1" applyFill="1" applyBorder="1" applyAlignment="1" applyProtection="1">
      <alignment horizontal="justify" vertical="top"/>
      <protection hidden="1"/>
    </xf>
    <xf numFmtId="0" fontId="8" fillId="41" borderId="0" xfId="67" applyFont="1" applyFill="1" applyBorder="1" applyAlignment="1" applyProtection="1">
      <alignment horizontal="justify" vertical="top"/>
      <protection hidden="1"/>
    </xf>
    <xf numFmtId="0" fontId="7" fillId="41" borderId="0" xfId="67" applyFont="1" applyFill="1" applyBorder="1" applyAlignment="1">
      <alignment vertical="top"/>
      <protection/>
    </xf>
    <xf numFmtId="0" fontId="4" fillId="41" borderId="0" xfId="67" applyFont="1" applyFill="1" applyBorder="1" applyAlignment="1">
      <alignment horizontal="justify" vertical="top"/>
      <protection/>
    </xf>
    <xf numFmtId="0" fontId="4" fillId="41" borderId="0" xfId="67" applyFont="1" applyFill="1" applyAlignment="1">
      <alignment horizontal="justify" vertical="top"/>
      <protection/>
    </xf>
    <xf numFmtId="0" fontId="7" fillId="41" borderId="0" xfId="67" applyFont="1" applyFill="1" applyAlignment="1">
      <alignment vertical="top"/>
      <protection/>
    </xf>
    <xf numFmtId="0" fontId="7" fillId="41" borderId="0" xfId="0" applyFont="1" applyFill="1" applyAlignment="1">
      <alignment horizontal="justify" vertical="top" wrapText="1"/>
    </xf>
    <xf numFmtId="0" fontId="7" fillId="41" borderId="0" xfId="67" applyFont="1" applyFill="1" applyAlignment="1">
      <alignment vertical="top"/>
      <protection/>
    </xf>
    <xf numFmtId="0" fontId="6" fillId="42" borderId="15" xfId="0" applyFont="1" applyFill="1" applyBorder="1" applyAlignment="1">
      <alignment vertical="top" wrapText="1"/>
    </xf>
    <xf numFmtId="0" fontId="5" fillId="42" borderId="12" xfId="0" applyFont="1" applyFill="1" applyBorder="1" applyAlignment="1">
      <alignment horizontal="justify" vertical="top" wrapText="1"/>
    </xf>
    <xf numFmtId="0" fontId="6" fillId="42" borderId="12" xfId="0" applyFont="1" applyFill="1" applyBorder="1" applyAlignment="1">
      <alignment vertical="top" wrapText="1"/>
    </xf>
    <xf numFmtId="0" fontId="6" fillId="42" borderId="14" xfId="0" applyFont="1" applyFill="1" applyBorder="1" applyAlignment="1">
      <alignment horizontal="justify" vertical="top" wrapText="1"/>
    </xf>
    <xf numFmtId="0" fontId="6" fillId="42" borderId="15" xfId="0" applyFont="1" applyFill="1" applyBorder="1" applyAlignment="1">
      <alignment horizontal="justify" vertical="top" wrapText="1"/>
    </xf>
    <xf numFmtId="0" fontId="6" fillId="42" borderId="16" xfId="0" applyFont="1" applyFill="1" applyBorder="1" applyAlignment="1">
      <alignment vertical="top"/>
    </xf>
    <xf numFmtId="0" fontId="6" fillId="42" borderId="12" xfId="67" applyFont="1" applyFill="1" applyBorder="1" applyAlignment="1" applyProtection="1">
      <alignment vertical="top"/>
      <protection hidden="1"/>
    </xf>
    <xf numFmtId="0" fontId="6" fillId="42" borderId="12" xfId="67" applyNumberFormat="1" applyFont="1" applyFill="1" applyBorder="1" applyAlignment="1" applyProtection="1">
      <alignment horizontal="justify" vertical="top" wrapText="1"/>
      <protection hidden="1"/>
    </xf>
    <xf numFmtId="0" fontId="5" fillId="42" borderId="12" xfId="67" applyNumberFormat="1" applyFont="1" applyFill="1" applyBorder="1" applyAlignment="1" applyProtection="1">
      <alignment horizontal="justify" vertical="top" wrapText="1"/>
      <protection hidden="1"/>
    </xf>
    <xf numFmtId="192" fontId="5" fillId="41" borderId="13" xfId="67" applyNumberFormat="1" applyFont="1" applyFill="1" applyBorder="1" applyAlignment="1">
      <alignment vertical="top"/>
      <protection/>
    </xf>
    <xf numFmtId="0" fontId="6" fillId="41" borderId="16" xfId="66" applyNumberFormat="1" applyFont="1" applyFill="1" applyBorder="1" applyAlignment="1" applyProtection="1">
      <alignment horizontal="justify" vertical="top" wrapText="1"/>
      <protection hidden="1"/>
    </xf>
    <xf numFmtId="0" fontId="6" fillId="42" borderId="0" xfId="0" applyFont="1" applyFill="1" applyAlignment="1">
      <alignment horizontal="justify" vertical="top" wrapText="1"/>
    </xf>
    <xf numFmtId="0" fontId="6" fillId="42" borderId="17" xfId="0" applyFont="1" applyFill="1" applyBorder="1" applyAlignment="1">
      <alignment vertical="top" wrapText="1"/>
    </xf>
    <xf numFmtId="0" fontId="6" fillId="42" borderId="13" xfId="0" applyFont="1" applyFill="1" applyBorder="1" applyAlignment="1">
      <alignment vertical="top"/>
    </xf>
    <xf numFmtId="0" fontId="6" fillId="42" borderId="0" xfId="0" applyFont="1" applyFill="1" applyBorder="1" applyAlignment="1">
      <alignment horizontal="justify" vertical="top"/>
    </xf>
    <xf numFmtId="0" fontId="5" fillId="42" borderId="12" xfId="0" applyFont="1" applyFill="1" applyBorder="1" applyAlignment="1">
      <alignment vertical="top" wrapText="1"/>
    </xf>
    <xf numFmtId="0" fontId="6" fillId="42" borderId="0" xfId="0" applyFont="1" applyFill="1" applyBorder="1" applyAlignment="1">
      <alignment vertical="top" wrapText="1"/>
    </xf>
    <xf numFmtId="0" fontId="6" fillId="42" borderId="15" xfId="0" applyFont="1" applyFill="1" applyBorder="1" applyAlignment="1">
      <alignment horizontal="justify" vertical="top"/>
    </xf>
    <xf numFmtId="0" fontId="6" fillId="42" borderId="17" xfId="0" applyFont="1" applyFill="1" applyBorder="1" applyAlignment="1">
      <alignment horizontal="justify" vertical="top"/>
    </xf>
    <xf numFmtId="0" fontId="6" fillId="41" borderId="13" xfId="0" applyFont="1" applyFill="1" applyBorder="1" applyAlignment="1">
      <alignment horizontal="justify" vertical="top"/>
    </xf>
    <xf numFmtId="192" fontId="5" fillId="41" borderId="13" xfId="0" applyNumberFormat="1" applyFont="1" applyFill="1" applyBorder="1" applyAlignment="1">
      <alignment vertical="top"/>
    </xf>
    <xf numFmtId="0" fontId="5" fillId="41" borderId="12" xfId="0" applyNumberFormat="1" applyFont="1" applyFill="1" applyBorder="1" applyAlignment="1" applyProtection="1">
      <alignment horizontal="justify" vertical="top" wrapText="1"/>
      <protection hidden="1"/>
    </xf>
    <xf numFmtId="192" fontId="5" fillId="41" borderId="12" xfId="0" applyNumberFormat="1" applyFont="1" applyFill="1" applyBorder="1" applyAlignment="1">
      <alignment vertical="top"/>
    </xf>
    <xf numFmtId="0" fontId="6" fillId="41" borderId="18" xfId="0" applyFont="1" applyFill="1" applyBorder="1" applyAlignment="1">
      <alignment horizontal="justify" vertical="top"/>
    </xf>
    <xf numFmtId="0" fontId="6" fillId="41" borderId="14" xfId="67" applyFont="1" applyFill="1" applyBorder="1" applyAlignment="1" applyProtection="1">
      <alignment vertical="top"/>
      <protection hidden="1"/>
    </xf>
    <xf numFmtId="0" fontId="6" fillId="41" borderId="14" xfId="66" applyNumberFormat="1" applyFont="1" applyFill="1" applyBorder="1" applyAlignment="1" applyProtection="1">
      <alignment horizontal="justify" vertical="top" wrapText="1"/>
      <protection hidden="1"/>
    </xf>
    <xf numFmtId="192" fontId="5" fillId="41" borderId="14" xfId="67" applyNumberFormat="1" applyFont="1" applyFill="1" applyBorder="1" applyAlignment="1" applyProtection="1">
      <alignment vertical="top"/>
      <protection hidden="1"/>
    </xf>
    <xf numFmtId="192" fontId="5" fillId="41" borderId="16" xfId="67" applyNumberFormat="1" applyFont="1" applyFill="1" applyBorder="1" applyAlignment="1" applyProtection="1">
      <alignment vertical="top"/>
      <protection hidden="1"/>
    </xf>
    <xf numFmtId="0" fontId="6" fillId="41" borderId="16" xfId="0" applyFont="1" applyFill="1" applyBorder="1" applyAlignment="1">
      <alignment horizontal="justify" vertical="top"/>
    </xf>
    <xf numFmtId="0" fontId="6" fillId="41" borderId="16" xfId="67" applyFont="1" applyFill="1" applyBorder="1" applyAlignment="1" applyProtection="1">
      <alignment vertical="top"/>
      <protection hidden="1"/>
    </xf>
    <xf numFmtId="0" fontId="5" fillId="41" borderId="15" xfId="67" applyFont="1" applyFill="1" applyBorder="1" applyAlignment="1" applyProtection="1">
      <alignment vertical="top"/>
      <protection hidden="1"/>
    </xf>
    <xf numFmtId="0" fontId="5" fillId="41" borderId="15" xfId="66" applyNumberFormat="1" applyFont="1" applyFill="1" applyBorder="1" applyAlignment="1" applyProtection="1">
      <alignment horizontal="justify" vertical="top" wrapText="1"/>
      <protection hidden="1"/>
    </xf>
    <xf numFmtId="192" fontId="5" fillId="41" borderId="15" xfId="67" applyNumberFormat="1" applyFont="1" applyFill="1" applyBorder="1" applyAlignment="1" applyProtection="1">
      <alignment vertical="top"/>
      <protection hidden="1"/>
    </xf>
    <xf numFmtId="0" fontId="6" fillId="41" borderId="12" xfId="0" applyFont="1" applyFill="1" applyBorder="1" applyAlignment="1">
      <alignment horizontal="left" vertical="top"/>
    </xf>
    <xf numFmtId="0" fontId="6" fillId="41" borderId="12" xfId="0" applyFont="1" applyFill="1" applyBorder="1" applyAlignment="1">
      <alignment horizontal="justify" vertical="top"/>
    </xf>
    <xf numFmtId="192" fontId="5" fillId="41" borderId="12" xfId="67" applyNumberFormat="1" applyFont="1" applyFill="1" applyBorder="1" applyAlignment="1" applyProtection="1">
      <alignment vertical="top"/>
      <protection hidden="1"/>
    </xf>
    <xf numFmtId="0" fontId="19" fillId="41" borderId="16" xfId="67" applyFont="1" applyFill="1" applyBorder="1" applyAlignment="1" applyProtection="1">
      <alignment vertical="top"/>
      <protection hidden="1"/>
    </xf>
    <xf numFmtId="0" fontId="19" fillId="41" borderId="16" xfId="67" applyNumberFormat="1" applyFont="1" applyFill="1" applyBorder="1" applyAlignment="1" applyProtection="1">
      <alignment horizontal="justify" vertical="top" wrapText="1"/>
      <protection hidden="1"/>
    </xf>
    <xf numFmtId="192" fontId="20" fillId="41" borderId="14" xfId="67" applyNumberFormat="1" applyFont="1" applyFill="1" applyBorder="1" applyAlignment="1">
      <alignment vertical="top"/>
      <protection/>
    </xf>
    <xf numFmtId="192" fontId="20" fillId="41" borderId="15" xfId="67" applyNumberFormat="1" applyFont="1" applyFill="1" applyBorder="1" applyAlignment="1">
      <alignment horizontal="right" vertical="top"/>
      <protection/>
    </xf>
    <xf numFmtId="192" fontId="20" fillId="41" borderId="16" xfId="67" applyNumberFormat="1" applyFont="1" applyFill="1" applyBorder="1" applyAlignment="1">
      <alignment vertical="top"/>
      <protection/>
    </xf>
    <xf numFmtId="192" fontId="20" fillId="41" borderId="13" xfId="67" applyNumberFormat="1" applyFont="1" applyFill="1" applyBorder="1" applyAlignment="1">
      <alignment horizontal="right" vertical="top"/>
      <protection/>
    </xf>
    <xf numFmtId="0" fontId="6" fillId="41" borderId="12" xfId="67" applyFont="1" applyFill="1" applyBorder="1" applyAlignment="1" applyProtection="1">
      <alignment vertical="top"/>
      <protection hidden="1"/>
    </xf>
    <xf numFmtId="0" fontId="6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5" fillId="41" borderId="12" xfId="67" applyNumberFormat="1" applyFont="1" applyFill="1" applyBorder="1" applyAlignment="1" applyProtection="1">
      <alignment horizontal="justify" vertical="top" wrapText="1"/>
      <protection hidden="1"/>
    </xf>
    <xf numFmtId="192" fontId="5" fillId="41" borderId="12" xfId="67" applyNumberFormat="1" applyFont="1" applyFill="1" applyBorder="1" applyAlignment="1" applyProtection="1">
      <alignment horizontal="right"/>
      <protection hidden="1"/>
    </xf>
    <xf numFmtId="192" fontId="5" fillId="41" borderId="12" xfId="67" applyNumberFormat="1" applyFont="1" applyFill="1" applyBorder="1" applyAlignment="1">
      <alignment horizontal="right"/>
      <protection/>
    </xf>
    <xf numFmtId="0" fontId="5" fillId="41" borderId="12" xfId="67" applyFont="1" applyFill="1" applyBorder="1" applyAlignment="1" applyProtection="1">
      <alignment vertical="top"/>
      <protection hidden="1"/>
    </xf>
    <xf numFmtId="191" fontId="5" fillId="41" borderId="12" xfId="67" applyNumberFormat="1" applyFont="1" applyFill="1" applyBorder="1" applyAlignment="1">
      <alignment horizontal="right"/>
      <protection/>
    </xf>
    <xf numFmtId="0" fontId="7" fillId="41" borderId="12" xfId="67" applyFont="1" applyFill="1" applyBorder="1" applyAlignment="1" applyProtection="1">
      <alignment vertical="top"/>
      <protection hidden="1"/>
    </xf>
    <xf numFmtId="0" fontId="17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6" fillId="41" borderId="0" xfId="0" applyFont="1" applyFill="1" applyBorder="1" applyAlignment="1">
      <alignment horizontal="justify" vertical="top" wrapText="1"/>
    </xf>
    <xf numFmtId="0" fontId="7" fillId="41" borderId="0" xfId="67" applyFont="1" applyFill="1" applyAlignment="1">
      <alignment vertical="top"/>
      <protection/>
    </xf>
    <xf numFmtId="0" fontId="0" fillId="41" borderId="0" xfId="0" applyFill="1" applyAlignment="1">
      <alignment/>
    </xf>
    <xf numFmtId="0" fontId="7" fillId="41" borderId="0" xfId="0" applyFont="1" applyFill="1" applyAlignment="1">
      <alignment horizontal="center" wrapText="1"/>
    </xf>
    <xf numFmtId="192" fontId="5" fillId="41" borderId="0" xfId="67" applyNumberFormat="1" applyFont="1" applyFill="1" applyBorder="1" applyAlignment="1">
      <alignment vertical="top"/>
      <protection/>
    </xf>
    <xf numFmtId="0" fontId="37" fillId="41" borderId="0" xfId="67" applyFont="1" applyFill="1" applyBorder="1">
      <alignment/>
      <protection/>
    </xf>
    <xf numFmtId="0" fontId="6" fillId="41" borderId="17" xfId="67" applyNumberFormat="1" applyFont="1" applyFill="1" applyBorder="1" applyAlignment="1" applyProtection="1">
      <alignment horizontal="justify" vertical="top" wrapText="1"/>
      <protection hidden="1"/>
    </xf>
    <xf numFmtId="0" fontId="6" fillId="41" borderId="16" xfId="67" applyNumberFormat="1" applyFont="1" applyFill="1" applyBorder="1" applyAlignment="1" applyProtection="1">
      <alignment horizontal="justify" vertical="top" wrapText="1"/>
      <protection hidden="1"/>
    </xf>
    <xf numFmtId="0" fontId="1" fillId="41" borderId="16" xfId="67" applyFill="1" applyBorder="1">
      <alignment/>
      <protection/>
    </xf>
    <xf numFmtId="0" fontId="37" fillId="41" borderId="16" xfId="67" applyFont="1" applyFill="1" applyBorder="1">
      <alignment/>
      <protection/>
    </xf>
    <xf numFmtId="0" fontId="1" fillId="41" borderId="0" xfId="67" applyFont="1" applyFill="1" applyBorder="1">
      <alignment/>
      <protection/>
    </xf>
    <xf numFmtId="192" fontId="6" fillId="41" borderId="16" xfId="67" applyNumberFormat="1" applyFont="1" applyFill="1" applyBorder="1" applyAlignment="1" applyProtection="1">
      <alignment horizontal="right"/>
      <protection hidden="1"/>
    </xf>
    <xf numFmtId="192" fontId="6" fillId="41" borderId="16" xfId="67" applyNumberFormat="1" applyFont="1" applyFill="1" applyBorder="1" applyAlignment="1">
      <alignment horizontal="right"/>
      <protection/>
    </xf>
    <xf numFmtId="0" fontId="6" fillId="41" borderId="17" xfId="67" applyFont="1" applyFill="1" applyBorder="1" applyAlignment="1" applyProtection="1">
      <alignment vertical="top"/>
      <protection hidden="1"/>
    </xf>
    <xf numFmtId="192" fontId="6" fillId="41" borderId="17" xfId="67" applyNumberFormat="1" applyFont="1" applyFill="1" applyBorder="1" applyAlignment="1">
      <alignment horizontal="right"/>
      <protection/>
    </xf>
    <xf numFmtId="191" fontId="6" fillId="41" borderId="17" xfId="67" applyNumberFormat="1" applyFont="1" applyFill="1" applyBorder="1" applyAlignment="1">
      <alignment horizontal="right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7"/>
  <sheetViews>
    <sheetView tabSelected="1" zoomScale="65" zoomScaleNormal="65" zoomScalePageLayoutView="0" workbookViewId="0" topLeftCell="A1">
      <selection activeCell="C1" sqref="C1:D16384"/>
    </sheetView>
  </sheetViews>
  <sheetFormatPr defaultColWidth="9.00390625" defaultRowHeight="12.75"/>
  <cols>
    <col min="1" max="1" width="24.00390625" style="69" customWidth="1"/>
    <col min="2" max="2" width="82.625" style="68" customWidth="1"/>
    <col min="3" max="3" width="15.75390625" style="48" customWidth="1"/>
    <col min="4" max="4" width="14.375" style="47" customWidth="1"/>
    <col min="5" max="16384" width="9.125" style="45" customWidth="1"/>
  </cols>
  <sheetData>
    <row r="1" spans="1:2" ht="19.5" customHeight="1">
      <c r="A1" s="71"/>
      <c r="B1" s="50" t="s">
        <v>47</v>
      </c>
    </row>
    <row r="2" spans="1:4" ht="19.5" customHeight="1">
      <c r="A2" s="71"/>
      <c r="B2" s="124" t="s">
        <v>46</v>
      </c>
      <c r="C2" s="124"/>
      <c r="D2" s="125"/>
    </row>
    <row r="3" spans="1:4" ht="19.5" customHeight="1">
      <c r="A3" s="71"/>
      <c r="B3" s="126" t="s">
        <v>204</v>
      </c>
      <c r="C3" s="126"/>
      <c r="D3" s="125"/>
    </row>
    <row r="4" spans="1:2" ht="19.5" customHeight="1">
      <c r="A4" s="71"/>
      <c r="B4" s="51" t="s">
        <v>53</v>
      </c>
    </row>
    <row r="5" spans="1:3" ht="19.5" customHeight="1">
      <c r="A5" s="71"/>
      <c r="B5" s="70"/>
      <c r="C5" s="49"/>
    </row>
    <row r="6" spans="1:2" ht="21" customHeight="1">
      <c r="A6" s="52"/>
      <c r="B6" s="53" t="s">
        <v>50</v>
      </c>
    </row>
    <row r="7" spans="1:2" ht="47.25" customHeight="1" hidden="1" thickBot="1">
      <c r="A7" s="59"/>
      <c r="B7" s="59"/>
    </row>
    <row r="8" spans="1:2" ht="63.75" customHeight="1">
      <c r="A8" s="59"/>
      <c r="B8" s="60" t="s">
        <v>209</v>
      </c>
    </row>
    <row r="9" spans="1:4" ht="55.5" customHeight="1">
      <c r="A9" s="7" t="s">
        <v>0</v>
      </c>
      <c r="B9" s="7" t="s">
        <v>1</v>
      </c>
      <c r="C9" s="8" t="s">
        <v>51</v>
      </c>
      <c r="D9" s="9" t="s">
        <v>52</v>
      </c>
    </row>
    <row r="10" spans="1:4" ht="15.75" customHeight="1">
      <c r="A10" s="10" t="s">
        <v>2</v>
      </c>
      <c r="B10" s="2" t="s">
        <v>3</v>
      </c>
      <c r="C10" s="11">
        <f>SUM(C11:C15)</f>
        <v>102000</v>
      </c>
      <c r="D10" s="11">
        <f>SUM(D11:D15)</f>
        <v>104461.49999999999</v>
      </c>
    </row>
    <row r="11" spans="1:4" ht="68.25" customHeight="1">
      <c r="A11" s="12" t="s">
        <v>4</v>
      </c>
      <c r="B11" s="13" t="s">
        <v>30</v>
      </c>
      <c r="C11" s="4">
        <v>100589</v>
      </c>
      <c r="D11" s="5">
        <v>103034.4</v>
      </c>
    </row>
    <row r="12" spans="1:4" ht="84.75" customHeight="1">
      <c r="A12" s="14" t="s">
        <v>31</v>
      </c>
      <c r="B12" s="13" t="s">
        <v>32</v>
      </c>
      <c r="C12" s="6">
        <v>910</v>
      </c>
      <c r="D12" s="3">
        <v>915.2</v>
      </c>
    </row>
    <row r="13" spans="1:4" ht="36.75" customHeight="1">
      <c r="A13" s="14" t="s">
        <v>5</v>
      </c>
      <c r="B13" s="13" t="s">
        <v>33</v>
      </c>
      <c r="C13" s="6">
        <v>480</v>
      </c>
      <c r="D13" s="3">
        <v>489.9</v>
      </c>
    </row>
    <row r="14" spans="1:4" ht="89.25" customHeight="1">
      <c r="A14" s="14" t="s">
        <v>210</v>
      </c>
      <c r="B14" s="13" t="s">
        <v>211</v>
      </c>
      <c r="C14" s="81">
        <v>21</v>
      </c>
      <c r="D14" s="3">
        <v>22</v>
      </c>
    </row>
    <row r="15" spans="1:4" ht="56.25" customHeight="1" hidden="1">
      <c r="A15" s="84" t="s">
        <v>123</v>
      </c>
      <c r="B15" s="83" t="s">
        <v>124</v>
      </c>
      <c r="C15" s="16">
        <v>0</v>
      </c>
      <c r="D15" s="17">
        <v>0</v>
      </c>
    </row>
    <row r="16" spans="1:4" ht="36.75" customHeight="1">
      <c r="A16" s="25" t="s">
        <v>54</v>
      </c>
      <c r="B16" s="18" t="s">
        <v>55</v>
      </c>
      <c r="C16" s="19">
        <f>SUM(C17:C20)</f>
        <v>11000</v>
      </c>
      <c r="D16" s="20">
        <f>SUM(D17:D20)</f>
        <v>11163.100000000002</v>
      </c>
    </row>
    <row r="17" spans="1:4" ht="51" customHeight="1">
      <c r="A17" s="12" t="s">
        <v>205</v>
      </c>
      <c r="B17" s="13" t="s">
        <v>56</v>
      </c>
      <c r="C17" s="4">
        <v>4690</v>
      </c>
      <c r="D17" s="5">
        <v>5153.6</v>
      </c>
    </row>
    <row r="18" spans="1:4" ht="68.25" customHeight="1">
      <c r="A18" s="14" t="s">
        <v>206</v>
      </c>
      <c r="B18" s="13" t="s">
        <v>57</v>
      </c>
      <c r="C18" s="6">
        <v>40</v>
      </c>
      <c r="D18" s="3">
        <v>36.2</v>
      </c>
    </row>
    <row r="19" spans="1:4" ht="49.5" customHeight="1">
      <c r="A19" s="14" t="s">
        <v>207</v>
      </c>
      <c r="B19" s="13" t="s">
        <v>58</v>
      </c>
      <c r="C19" s="6">
        <v>6270</v>
      </c>
      <c r="D19" s="3">
        <v>6852.1</v>
      </c>
    </row>
    <row r="20" spans="1:4" ht="53.25" customHeight="1">
      <c r="A20" s="15" t="s">
        <v>208</v>
      </c>
      <c r="B20" s="13" t="s">
        <v>59</v>
      </c>
      <c r="C20" s="16">
        <v>0</v>
      </c>
      <c r="D20" s="17">
        <v>-878.8</v>
      </c>
    </row>
    <row r="21" spans="1:4" ht="35.25" customHeight="1">
      <c r="A21" s="25" t="s">
        <v>84</v>
      </c>
      <c r="B21" s="38" t="s">
        <v>85</v>
      </c>
      <c r="C21" s="6">
        <f>SUM(C22:C24)</f>
        <v>19080</v>
      </c>
      <c r="D21" s="44">
        <f>SUM(D22:D24)</f>
        <v>19158.8</v>
      </c>
    </row>
    <row r="22" spans="1:4" ht="36.75" customHeight="1">
      <c r="A22" s="46" t="s">
        <v>86</v>
      </c>
      <c r="B22" s="28" t="s">
        <v>87</v>
      </c>
      <c r="C22" s="4">
        <v>13129</v>
      </c>
      <c r="D22" s="5">
        <v>13207.4</v>
      </c>
    </row>
    <row r="23" spans="1:4" ht="35.25" customHeight="1">
      <c r="A23" s="33" t="s">
        <v>88</v>
      </c>
      <c r="B23" s="31" t="s">
        <v>89</v>
      </c>
      <c r="C23" s="6">
        <v>5950</v>
      </c>
      <c r="D23" s="3">
        <v>5950.4</v>
      </c>
    </row>
    <row r="24" spans="1:4" ht="24.75" customHeight="1">
      <c r="A24" s="34" t="s">
        <v>90</v>
      </c>
      <c r="B24" s="35" t="s">
        <v>91</v>
      </c>
      <c r="C24" s="16">
        <v>1</v>
      </c>
      <c r="D24" s="17">
        <v>1</v>
      </c>
    </row>
    <row r="25" spans="1:4" ht="30.75" customHeight="1">
      <c r="A25" s="10" t="s">
        <v>60</v>
      </c>
      <c r="B25" s="2" t="s">
        <v>6</v>
      </c>
      <c r="C25" s="19">
        <v>2100</v>
      </c>
      <c r="D25" s="20">
        <v>2101.2</v>
      </c>
    </row>
    <row r="26" spans="1:4" ht="21" customHeight="1">
      <c r="A26" s="10" t="s">
        <v>61</v>
      </c>
      <c r="B26" s="21" t="s">
        <v>7</v>
      </c>
      <c r="C26" s="19">
        <v>163</v>
      </c>
      <c r="D26" s="20">
        <v>163.5</v>
      </c>
    </row>
    <row r="27" spans="1:4" ht="33" customHeight="1">
      <c r="A27" s="10" t="s">
        <v>42</v>
      </c>
      <c r="B27" s="21" t="s">
        <v>43</v>
      </c>
      <c r="C27" s="19">
        <v>2200</v>
      </c>
      <c r="D27" s="20">
        <v>2322.6</v>
      </c>
    </row>
    <row r="28" spans="1:4" ht="16.5" customHeight="1">
      <c r="A28" s="10" t="s">
        <v>8</v>
      </c>
      <c r="B28" s="2" t="s">
        <v>9</v>
      </c>
      <c r="C28" s="22">
        <f>SUM(C29:C30)</f>
        <v>1965</v>
      </c>
      <c r="D28" s="5">
        <f>SUM(D29:D30)</f>
        <v>1980.3</v>
      </c>
    </row>
    <row r="29" spans="1:4" ht="49.5" customHeight="1">
      <c r="A29" s="23" t="s">
        <v>10</v>
      </c>
      <c r="B29" s="24" t="s">
        <v>111</v>
      </c>
      <c r="C29" s="4">
        <v>1940</v>
      </c>
      <c r="D29" s="5">
        <v>1955.3</v>
      </c>
    </row>
    <row r="30" spans="1:4" ht="35.25" customHeight="1">
      <c r="A30" s="14" t="s">
        <v>28</v>
      </c>
      <c r="B30" s="13" t="s">
        <v>29</v>
      </c>
      <c r="C30" s="6">
        <v>25</v>
      </c>
      <c r="D30" s="3">
        <v>25</v>
      </c>
    </row>
    <row r="31" spans="1:4" ht="35.25" customHeight="1" hidden="1">
      <c r="A31" s="74" t="s">
        <v>112</v>
      </c>
      <c r="B31" s="73" t="s">
        <v>114</v>
      </c>
      <c r="C31" s="19">
        <f>SUM(C32)</f>
        <v>0</v>
      </c>
      <c r="D31" s="20">
        <f>SUM(D32)</f>
        <v>0</v>
      </c>
    </row>
    <row r="32" spans="1:4" ht="48.75" customHeight="1" hidden="1">
      <c r="A32" s="72" t="s">
        <v>113</v>
      </c>
      <c r="B32" s="76" t="s">
        <v>115</v>
      </c>
      <c r="C32" s="44">
        <v>0</v>
      </c>
      <c r="D32" s="5">
        <v>0</v>
      </c>
    </row>
    <row r="33" spans="1:4" ht="31.5" customHeight="1">
      <c r="A33" s="10" t="s">
        <v>11</v>
      </c>
      <c r="B33" s="2" t="s">
        <v>12</v>
      </c>
      <c r="C33" s="8">
        <f>SUM(C34:C42)</f>
        <v>4711.6</v>
      </c>
      <c r="D33" s="20">
        <f>SUM(D34:D42)</f>
        <v>4735</v>
      </c>
    </row>
    <row r="34" spans="1:4" ht="37.5" customHeight="1">
      <c r="A34" s="27" t="s">
        <v>98</v>
      </c>
      <c r="B34" s="28" t="s">
        <v>45</v>
      </c>
      <c r="C34" s="29">
        <v>7.6</v>
      </c>
      <c r="D34" s="5">
        <v>7.6</v>
      </c>
    </row>
    <row r="35" spans="1:4" ht="37.5" customHeight="1" hidden="1">
      <c r="A35" s="30" t="s">
        <v>125</v>
      </c>
      <c r="B35" s="31" t="s">
        <v>62</v>
      </c>
      <c r="C35" s="32">
        <v>0</v>
      </c>
      <c r="D35" s="3">
        <v>0</v>
      </c>
    </row>
    <row r="36" spans="1:4" ht="82.5" customHeight="1">
      <c r="A36" s="33" t="s">
        <v>99</v>
      </c>
      <c r="B36" s="31" t="s">
        <v>100</v>
      </c>
      <c r="C36" s="6">
        <v>1900</v>
      </c>
      <c r="D36" s="3">
        <v>1914</v>
      </c>
    </row>
    <row r="37" spans="1:4" ht="66.75" customHeight="1">
      <c r="A37" s="33" t="s">
        <v>68</v>
      </c>
      <c r="B37" s="31" t="s">
        <v>69</v>
      </c>
      <c r="C37" s="6">
        <v>700</v>
      </c>
      <c r="D37" s="3">
        <v>707.5</v>
      </c>
    </row>
    <row r="38" spans="1:4" ht="66.75" customHeight="1">
      <c r="A38" s="33" t="s">
        <v>70</v>
      </c>
      <c r="B38" s="31" t="s">
        <v>71</v>
      </c>
      <c r="C38" s="6">
        <v>122</v>
      </c>
      <c r="D38" s="3">
        <v>122.1</v>
      </c>
    </row>
    <row r="39" spans="1:4" ht="51.75" customHeight="1">
      <c r="A39" s="33" t="s">
        <v>13</v>
      </c>
      <c r="B39" s="31" t="s">
        <v>34</v>
      </c>
      <c r="C39" s="6">
        <v>747</v>
      </c>
      <c r="D39" s="3">
        <v>747.3</v>
      </c>
    </row>
    <row r="40" spans="1:4" ht="33" customHeight="1">
      <c r="A40" s="33" t="s">
        <v>63</v>
      </c>
      <c r="B40" s="31" t="s">
        <v>64</v>
      </c>
      <c r="C40" s="6">
        <v>672</v>
      </c>
      <c r="D40" s="3">
        <v>672.5</v>
      </c>
    </row>
    <row r="41" spans="1:4" ht="81.75" customHeight="1">
      <c r="A41" s="33" t="s">
        <v>164</v>
      </c>
      <c r="B41" s="31" t="s">
        <v>188</v>
      </c>
      <c r="C41" s="6">
        <v>119</v>
      </c>
      <c r="D41" s="3">
        <v>119.1</v>
      </c>
    </row>
    <row r="42" spans="1:5" ht="66" customHeight="1">
      <c r="A42" s="34" t="s">
        <v>14</v>
      </c>
      <c r="B42" s="35" t="s">
        <v>35</v>
      </c>
      <c r="C42" s="16">
        <v>444</v>
      </c>
      <c r="D42" s="17">
        <v>444.9</v>
      </c>
      <c r="E42" s="45">
        <v>9</v>
      </c>
    </row>
    <row r="43" spans="1:4" ht="19.5" customHeight="1">
      <c r="A43" s="1" t="s">
        <v>15</v>
      </c>
      <c r="B43" s="2" t="s">
        <v>16</v>
      </c>
      <c r="C43" s="19">
        <v>49.4</v>
      </c>
      <c r="D43" s="20">
        <v>49.6</v>
      </c>
    </row>
    <row r="44" spans="1:4" ht="16.5" customHeight="1">
      <c r="A44" s="37" t="s">
        <v>37</v>
      </c>
      <c r="B44" s="38" t="s">
        <v>38</v>
      </c>
      <c r="C44" s="39">
        <f>SUM(C45:C45)</f>
        <v>426</v>
      </c>
      <c r="D44" s="20">
        <f>SUM(D45:D45)</f>
        <v>426.7</v>
      </c>
    </row>
    <row r="45" spans="1:4" ht="18" customHeight="1">
      <c r="A45" s="25" t="s">
        <v>39</v>
      </c>
      <c r="B45" s="40" t="s">
        <v>40</v>
      </c>
      <c r="C45" s="19">
        <v>426</v>
      </c>
      <c r="D45" s="20">
        <v>426.7</v>
      </c>
    </row>
    <row r="46" spans="1:4" ht="84" customHeight="1" hidden="1">
      <c r="A46" s="41" t="s">
        <v>41</v>
      </c>
      <c r="B46" s="42" t="s">
        <v>36</v>
      </c>
      <c r="C46" s="36">
        <v>0</v>
      </c>
      <c r="D46" s="20">
        <v>0</v>
      </c>
    </row>
    <row r="47" spans="1:4" ht="50.25" customHeight="1">
      <c r="A47" s="43" t="s">
        <v>101</v>
      </c>
      <c r="B47" s="18" t="s">
        <v>102</v>
      </c>
      <c r="C47" s="19">
        <v>750</v>
      </c>
      <c r="D47" s="20">
        <v>763.2</v>
      </c>
    </row>
    <row r="48" spans="1:4" ht="50.25" customHeight="1">
      <c r="A48" s="43" t="s">
        <v>72</v>
      </c>
      <c r="B48" s="18" t="s">
        <v>73</v>
      </c>
      <c r="C48" s="44">
        <v>250</v>
      </c>
      <c r="D48" s="5">
        <v>245.6</v>
      </c>
    </row>
    <row r="49" spans="1:4" ht="50.25" customHeight="1" hidden="1">
      <c r="A49" s="87" t="s">
        <v>77</v>
      </c>
      <c r="B49" s="73" t="s">
        <v>78</v>
      </c>
      <c r="C49" s="44">
        <v>0</v>
      </c>
      <c r="D49" s="5">
        <v>0</v>
      </c>
    </row>
    <row r="50" spans="1:4" ht="18" customHeight="1">
      <c r="A50" s="1" t="s">
        <v>17</v>
      </c>
      <c r="B50" s="2" t="s">
        <v>18</v>
      </c>
      <c r="C50" s="39">
        <f>SUM(C51:C68)</f>
        <v>837</v>
      </c>
      <c r="D50" s="5">
        <f>SUM(D51:D68)-0.1</f>
        <v>828.8</v>
      </c>
    </row>
    <row r="51" spans="1:4" ht="67.5" customHeight="1">
      <c r="A51" s="23" t="s">
        <v>165</v>
      </c>
      <c r="B51" s="13" t="s">
        <v>189</v>
      </c>
      <c r="C51" s="4">
        <v>17.3</v>
      </c>
      <c r="D51" s="5">
        <v>19.3</v>
      </c>
    </row>
    <row r="52" spans="1:4" ht="85.5" customHeight="1">
      <c r="A52" s="23" t="s">
        <v>166</v>
      </c>
      <c r="B52" s="13" t="s">
        <v>190</v>
      </c>
      <c r="C52" s="6">
        <v>16.6</v>
      </c>
      <c r="D52" s="3">
        <v>16.6</v>
      </c>
    </row>
    <row r="53" spans="1:4" ht="64.5" customHeight="1">
      <c r="A53" s="23" t="s">
        <v>167</v>
      </c>
      <c r="B53" s="13" t="s">
        <v>191</v>
      </c>
      <c r="C53" s="6">
        <v>25.5</v>
      </c>
      <c r="D53" s="3">
        <v>24.6</v>
      </c>
    </row>
    <row r="54" spans="1:4" ht="64.5" customHeight="1" hidden="1">
      <c r="A54" s="23" t="s">
        <v>168</v>
      </c>
      <c r="B54" s="13" t="s">
        <v>192</v>
      </c>
      <c r="C54" s="6">
        <v>0</v>
      </c>
      <c r="D54" s="3">
        <v>0</v>
      </c>
    </row>
    <row r="55" spans="1:4" ht="66.75" customHeight="1">
      <c r="A55" s="23" t="s">
        <v>169</v>
      </c>
      <c r="B55" s="123" t="s">
        <v>193</v>
      </c>
      <c r="C55" s="6">
        <v>23.5</v>
      </c>
      <c r="D55" s="3">
        <v>23.1</v>
      </c>
    </row>
    <row r="56" spans="1:4" ht="75" customHeight="1">
      <c r="A56" s="23" t="s">
        <v>170</v>
      </c>
      <c r="B56" s="123" t="s">
        <v>194</v>
      </c>
      <c r="C56" s="6">
        <v>30</v>
      </c>
      <c r="D56" s="3">
        <v>30</v>
      </c>
    </row>
    <row r="57" spans="1:4" ht="69" customHeight="1" hidden="1">
      <c r="A57" s="23" t="s">
        <v>171</v>
      </c>
      <c r="B57" s="123" t="s">
        <v>195</v>
      </c>
      <c r="C57" s="6">
        <v>0</v>
      </c>
      <c r="D57" s="3">
        <v>0</v>
      </c>
    </row>
    <row r="58" spans="1:4" ht="87.75" customHeight="1">
      <c r="A58" s="23" t="s">
        <v>172</v>
      </c>
      <c r="B58" s="123" t="s">
        <v>196</v>
      </c>
      <c r="C58" s="6">
        <v>6.1</v>
      </c>
      <c r="D58" s="3">
        <v>6</v>
      </c>
    </row>
    <row r="59" spans="1:4" ht="37.5" customHeight="1" hidden="1">
      <c r="A59" s="23" t="s">
        <v>74</v>
      </c>
      <c r="B59" s="123"/>
      <c r="C59" s="6"/>
      <c r="D59" s="3"/>
    </row>
    <row r="60" spans="1:4" ht="104.25" customHeight="1">
      <c r="A60" s="23" t="s">
        <v>173</v>
      </c>
      <c r="B60" s="123" t="s">
        <v>197</v>
      </c>
      <c r="C60" s="6">
        <v>0.2</v>
      </c>
      <c r="D60" s="3">
        <v>0.2</v>
      </c>
    </row>
    <row r="61" spans="1:4" ht="67.5" customHeight="1">
      <c r="A61" s="23" t="s">
        <v>176</v>
      </c>
      <c r="B61" s="123" t="s">
        <v>198</v>
      </c>
      <c r="C61" s="6">
        <v>0.3</v>
      </c>
      <c r="D61" s="3">
        <v>0.3</v>
      </c>
    </row>
    <row r="62" spans="1:4" ht="71.25" customHeight="1">
      <c r="A62" s="14" t="s">
        <v>175</v>
      </c>
      <c r="B62" s="13" t="s">
        <v>199</v>
      </c>
      <c r="C62" s="6">
        <v>10.7</v>
      </c>
      <c r="D62" s="3">
        <v>10.6</v>
      </c>
    </row>
    <row r="63" spans="1:4" ht="71.25" customHeight="1">
      <c r="A63" s="14" t="s">
        <v>174</v>
      </c>
      <c r="B63" s="13" t="s">
        <v>200</v>
      </c>
      <c r="C63" s="6">
        <v>308</v>
      </c>
      <c r="D63" s="3">
        <v>305.4</v>
      </c>
    </row>
    <row r="64" spans="1:4" ht="35.25" customHeight="1">
      <c r="A64" s="14" t="s">
        <v>212</v>
      </c>
      <c r="B64" s="13" t="s">
        <v>213</v>
      </c>
      <c r="C64" s="6">
        <v>19.4</v>
      </c>
      <c r="D64" s="3">
        <v>19.7</v>
      </c>
    </row>
    <row r="65" spans="1:4" ht="53.25" customHeight="1">
      <c r="A65" s="14" t="s">
        <v>177</v>
      </c>
      <c r="B65" s="13" t="s">
        <v>201</v>
      </c>
      <c r="C65" s="6">
        <v>126.4</v>
      </c>
      <c r="D65" s="3">
        <v>120.6</v>
      </c>
    </row>
    <row r="66" spans="1:4" ht="67.5" customHeight="1">
      <c r="A66" s="14" t="s">
        <v>178</v>
      </c>
      <c r="B66" s="13" t="s">
        <v>202</v>
      </c>
      <c r="C66" s="6">
        <v>0</v>
      </c>
      <c r="D66" s="3">
        <v>-0.6</v>
      </c>
    </row>
    <row r="67" spans="1:4" ht="88.5" customHeight="1">
      <c r="A67" s="14" t="s">
        <v>179</v>
      </c>
      <c r="B67" s="13" t="s">
        <v>203</v>
      </c>
      <c r="C67" s="6">
        <v>253</v>
      </c>
      <c r="D67" s="3">
        <v>253.1</v>
      </c>
    </row>
    <row r="68" spans="1:4" ht="32.25" customHeight="1" hidden="1">
      <c r="A68" s="85"/>
      <c r="B68" s="86"/>
      <c r="C68" s="6"/>
      <c r="D68" s="17"/>
    </row>
    <row r="69" spans="1:4" ht="18.75" customHeight="1">
      <c r="A69" s="25" t="s">
        <v>117</v>
      </c>
      <c r="B69" s="2" t="s">
        <v>75</v>
      </c>
      <c r="C69" s="19">
        <f>SUM(C70:C71)</f>
        <v>0</v>
      </c>
      <c r="D69" s="20">
        <f>SUM(D70:D71)</f>
        <v>0</v>
      </c>
    </row>
    <row r="70" spans="1:4" ht="18.75" customHeight="1" hidden="1">
      <c r="A70" s="88" t="s">
        <v>116</v>
      </c>
      <c r="B70" s="89" t="s">
        <v>118</v>
      </c>
      <c r="C70" s="127">
        <v>0</v>
      </c>
      <c r="D70" s="5">
        <v>0</v>
      </c>
    </row>
    <row r="71" spans="1:4" ht="18.75" customHeight="1" hidden="1">
      <c r="A71" s="88" t="s">
        <v>76</v>
      </c>
      <c r="B71" s="90" t="s">
        <v>119</v>
      </c>
      <c r="C71" s="127">
        <v>0</v>
      </c>
      <c r="D71" s="17">
        <v>0</v>
      </c>
    </row>
    <row r="72" spans="1:4" ht="18.75" customHeight="1">
      <c r="A72" s="114"/>
      <c r="B72" s="18" t="s">
        <v>19</v>
      </c>
      <c r="C72" s="94">
        <f>SUM(C10+C16+C21+C25+C26+C27+C28+C31+C33+C43+C44+C46+C47+C48+C49+C50+C69)</f>
        <v>145532</v>
      </c>
      <c r="D72" s="20">
        <f>SUM(D10+D16+D21+D25+D26+D27+D28+D31+D33+D43+D44+D46+D47+D48+D49+D50+D69)</f>
        <v>148399.90000000002</v>
      </c>
    </row>
    <row r="73" spans="1:4" ht="18" customHeight="1">
      <c r="A73" s="10" t="s">
        <v>20</v>
      </c>
      <c r="B73" s="2" t="s">
        <v>82</v>
      </c>
      <c r="C73" s="94">
        <f>SUM(C74+C134+C136+C138+C141)</f>
        <v>488505</v>
      </c>
      <c r="D73" s="20">
        <f>SUM(D74+D134+D136+D138+D141)</f>
        <v>477307.79999999993</v>
      </c>
    </row>
    <row r="74" spans="1:4" ht="33.75" customHeight="1">
      <c r="A74" s="10" t="s">
        <v>66</v>
      </c>
      <c r="B74" s="26" t="s">
        <v>67</v>
      </c>
      <c r="C74" s="39">
        <f>SUM(C75+C79+C100+C117)-0.1</f>
        <v>488455.7</v>
      </c>
      <c r="D74" s="5">
        <f>SUM(D75+D79+D100+D117)+0.1</f>
        <v>477315.5999999999</v>
      </c>
    </row>
    <row r="75" spans="1:4" ht="32.25" customHeight="1">
      <c r="A75" s="37" t="s">
        <v>127</v>
      </c>
      <c r="B75" s="26" t="s">
        <v>105</v>
      </c>
      <c r="C75" s="39">
        <f>SUM(C76:C78)</f>
        <v>160516.3</v>
      </c>
      <c r="D75" s="5">
        <f>SUM(D76:D78)</f>
        <v>160516.3</v>
      </c>
    </row>
    <row r="76" spans="1:4" ht="32.25" customHeight="1">
      <c r="A76" s="27" t="s">
        <v>128</v>
      </c>
      <c r="B76" s="55" t="s">
        <v>103</v>
      </c>
      <c r="C76" s="56">
        <v>44224</v>
      </c>
      <c r="D76" s="5">
        <v>44224</v>
      </c>
    </row>
    <row r="77" spans="1:4" ht="32.25" customHeight="1">
      <c r="A77" s="23" t="s">
        <v>129</v>
      </c>
      <c r="B77" s="91" t="s">
        <v>104</v>
      </c>
      <c r="C77" s="92">
        <v>64924.1</v>
      </c>
      <c r="D77" s="3">
        <v>64924.1</v>
      </c>
    </row>
    <row r="78" spans="1:4" ht="47.25" customHeight="1">
      <c r="A78" s="54" t="s">
        <v>180</v>
      </c>
      <c r="B78" s="95" t="s">
        <v>183</v>
      </c>
      <c r="C78" s="57">
        <v>51368.2</v>
      </c>
      <c r="D78" s="17">
        <v>51368.2</v>
      </c>
    </row>
    <row r="79" spans="1:4" ht="34.5" customHeight="1">
      <c r="A79" s="1" t="s">
        <v>130</v>
      </c>
      <c r="B79" s="93" t="s">
        <v>81</v>
      </c>
      <c r="C79" s="94">
        <f>SUM(C80:C99)</f>
        <v>119113.6</v>
      </c>
      <c r="D79" s="20">
        <f>SUM(D80:D99)-0.2</f>
        <v>107973.3</v>
      </c>
    </row>
    <row r="80" spans="1:4" ht="98.25" customHeight="1" hidden="1">
      <c r="A80" s="77" t="s">
        <v>131</v>
      </c>
      <c r="B80" s="75" t="s">
        <v>120</v>
      </c>
      <c r="C80" s="4">
        <v>0</v>
      </c>
      <c r="D80" s="5">
        <v>0</v>
      </c>
    </row>
    <row r="81" spans="1:4" ht="84.75" customHeight="1">
      <c r="A81" s="30" t="s">
        <v>131</v>
      </c>
      <c r="B81" s="31" t="s">
        <v>214</v>
      </c>
      <c r="C81" s="6">
        <v>42299.6</v>
      </c>
      <c r="D81" s="3">
        <v>31487.9</v>
      </c>
    </row>
    <row r="82" spans="1:4" ht="98.25" customHeight="1">
      <c r="A82" s="30" t="s">
        <v>126</v>
      </c>
      <c r="B82" s="31" t="s">
        <v>146</v>
      </c>
      <c r="C82" s="6">
        <v>8536.2</v>
      </c>
      <c r="D82" s="3">
        <v>8367.6</v>
      </c>
    </row>
    <row r="83" spans="1:4" ht="68.25" customHeight="1">
      <c r="A83" s="30" t="s">
        <v>147</v>
      </c>
      <c r="B83" s="31" t="s">
        <v>148</v>
      </c>
      <c r="C83" s="6">
        <v>355.7</v>
      </c>
      <c r="D83" s="3">
        <v>348.6</v>
      </c>
    </row>
    <row r="84" spans="1:4" ht="50.25" customHeight="1">
      <c r="A84" s="30" t="s">
        <v>181</v>
      </c>
      <c r="B84" s="31" t="s">
        <v>182</v>
      </c>
      <c r="C84" s="6">
        <v>7921.7</v>
      </c>
      <c r="D84" s="3">
        <v>7921.7</v>
      </c>
    </row>
    <row r="85" spans="1:4" ht="84.75" customHeight="1">
      <c r="A85" s="30" t="s">
        <v>132</v>
      </c>
      <c r="B85" s="31" t="s">
        <v>215</v>
      </c>
      <c r="C85" s="6">
        <v>618.8</v>
      </c>
      <c r="D85" s="3">
        <v>618.8</v>
      </c>
    </row>
    <row r="86" spans="1:4" ht="86.25" customHeight="1">
      <c r="A86" s="30" t="s">
        <v>216</v>
      </c>
      <c r="B86" s="31" t="s">
        <v>217</v>
      </c>
      <c r="C86" s="6">
        <v>739</v>
      </c>
      <c r="D86" s="3">
        <v>739</v>
      </c>
    </row>
    <row r="87" spans="1:4" ht="51.75" customHeight="1">
      <c r="A87" s="30" t="s">
        <v>149</v>
      </c>
      <c r="B87" s="58" t="s">
        <v>150</v>
      </c>
      <c r="C87" s="6">
        <v>224.9</v>
      </c>
      <c r="D87" s="3">
        <v>224.9</v>
      </c>
    </row>
    <row r="88" spans="1:4" ht="111.75" customHeight="1">
      <c r="A88" s="30" t="s">
        <v>133</v>
      </c>
      <c r="B88" s="58" t="s">
        <v>218</v>
      </c>
      <c r="C88" s="6">
        <v>2249.2</v>
      </c>
      <c r="D88" s="3">
        <v>2249.2</v>
      </c>
    </row>
    <row r="89" spans="1:4" ht="95.25" customHeight="1">
      <c r="A89" s="30" t="s">
        <v>133</v>
      </c>
      <c r="B89" s="58" t="s">
        <v>219</v>
      </c>
      <c r="C89" s="6">
        <v>5026.7</v>
      </c>
      <c r="D89" s="3">
        <v>5026.7</v>
      </c>
    </row>
    <row r="90" spans="1:4" ht="87" customHeight="1">
      <c r="A90" s="30" t="s">
        <v>133</v>
      </c>
      <c r="B90" s="82" t="s">
        <v>220</v>
      </c>
      <c r="C90" s="6">
        <v>1372.5</v>
      </c>
      <c r="D90" s="3">
        <v>1372.5</v>
      </c>
    </row>
    <row r="91" spans="1:4" ht="84.75" customHeight="1">
      <c r="A91" s="30" t="s">
        <v>133</v>
      </c>
      <c r="B91" s="82" t="s">
        <v>221</v>
      </c>
      <c r="C91" s="6">
        <v>105.9</v>
      </c>
      <c r="D91" s="3">
        <v>105.9</v>
      </c>
    </row>
    <row r="92" spans="1:4" ht="84" customHeight="1">
      <c r="A92" s="30" t="s">
        <v>133</v>
      </c>
      <c r="B92" s="58" t="s">
        <v>222</v>
      </c>
      <c r="C92" s="6">
        <v>23506.9</v>
      </c>
      <c r="D92" s="3">
        <v>23506.9</v>
      </c>
    </row>
    <row r="93" spans="1:4" ht="96.75" customHeight="1">
      <c r="A93" s="30" t="s">
        <v>133</v>
      </c>
      <c r="B93" s="82" t="s">
        <v>223</v>
      </c>
      <c r="C93" s="6">
        <v>872.5</v>
      </c>
      <c r="D93" s="3">
        <v>872.5</v>
      </c>
    </row>
    <row r="94" spans="1:4" ht="69" customHeight="1">
      <c r="A94" s="30" t="s">
        <v>133</v>
      </c>
      <c r="B94" s="82" t="s">
        <v>224</v>
      </c>
      <c r="C94" s="6">
        <v>390.5</v>
      </c>
      <c r="D94" s="3">
        <v>303.5</v>
      </c>
    </row>
    <row r="95" spans="1:4" ht="67.5" customHeight="1">
      <c r="A95" s="30" t="s">
        <v>133</v>
      </c>
      <c r="B95" s="82" t="s">
        <v>225</v>
      </c>
      <c r="C95" s="6">
        <v>3447.4</v>
      </c>
      <c r="D95" s="3">
        <v>3444.7</v>
      </c>
    </row>
    <row r="96" spans="1:4" ht="41.25" customHeight="1">
      <c r="A96" s="30" t="s">
        <v>133</v>
      </c>
      <c r="B96" s="82" t="s">
        <v>226</v>
      </c>
      <c r="C96" s="6">
        <v>21004.6</v>
      </c>
      <c r="D96" s="3">
        <v>21004.6</v>
      </c>
    </row>
    <row r="97" spans="1:4" ht="84" customHeight="1">
      <c r="A97" s="30" t="s">
        <v>133</v>
      </c>
      <c r="B97" s="82" t="s">
        <v>227</v>
      </c>
      <c r="C97" s="6">
        <v>300</v>
      </c>
      <c r="D97" s="3">
        <v>300</v>
      </c>
    </row>
    <row r="98" spans="1:4" ht="36.75" customHeight="1">
      <c r="A98" s="30" t="s">
        <v>133</v>
      </c>
      <c r="B98" s="82" t="s">
        <v>106</v>
      </c>
      <c r="C98" s="6">
        <v>98</v>
      </c>
      <c r="D98" s="3">
        <v>35</v>
      </c>
    </row>
    <row r="99" spans="1:4" ht="84" customHeight="1">
      <c r="A99" s="30" t="s">
        <v>133</v>
      </c>
      <c r="B99" s="82" t="s">
        <v>228</v>
      </c>
      <c r="C99" s="6">
        <v>43.5</v>
      </c>
      <c r="D99" s="3">
        <v>43.5</v>
      </c>
    </row>
    <row r="100" spans="1:4" ht="36.75" customHeight="1">
      <c r="A100" s="102" t="s">
        <v>134</v>
      </c>
      <c r="B100" s="103" t="s">
        <v>83</v>
      </c>
      <c r="C100" s="104">
        <f>SUM(C101:C116)</f>
        <v>200325.89999999997</v>
      </c>
      <c r="D100" s="5">
        <f>SUM(D101:D116)</f>
        <v>200325.89999999997</v>
      </c>
    </row>
    <row r="101" spans="1:4" ht="84.75" customHeight="1">
      <c r="A101" s="96" t="s">
        <v>135</v>
      </c>
      <c r="B101" s="97" t="s">
        <v>93</v>
      </c>
      <c r="C101" s="98">
        <v>405.2</v>
      </c>
      <c r="D101" s="5">
        <v>405.2</v>
      </c>
    </row>
    <row r="102" spans="1:4" ht="103.5" customHeight="1">
      <c r="A102" s="101" t="s">
        <v>135</v>
      </c>
      <c r="B102" s="82" t="s">
        <v>151</v>
      </c>
      <c r="C102" s="99">
        <v>3131.5</v>
      </c>
      <c r="D102" s="3">
        <v>3131.5</v>
      </c>
    </row>
    <row r="103" spans="1:4" ht="66" customHeight="1">
      <c r="A103" s="101" t="s">
        <v>135</v>
      </c>
      <c r="B103" s="82" t="s">
        <v>94</v>
      </c>
      <c r="C103" s="6">
        <v>88.2</v>
      </c>
      <c r="D103" s="3">
        <v>88.2</v>
      </c>
    </row>
    <row r="104" spans="1:4" ht="85.5" customHeight="1">
      <c r="A104" s="101" t="s">
        <v>135</v>
      </c>
      <c r="B104" s="82" t="s">
        <v>107</v>
      </c>
      <c r="C104" s="6">
        <v>10.4</v>
      </c>
      <c r="D104" s="3">
        <v>10.4</v>
      </c>
    </row>
    <row r="105" spans="1:4" ht="98.25" customHeight="1">
      <c r="A105" s="101" t="s">
        <v>135</v>
      </c>
      <c r="B105" s="82" t="s">
        <v>95</v>
      </c>
      <c r="C105" s="6">
        <v>4709.6</v>
      </c>
      <c r="D105" s="3">
        <v>4709.6</v>
      </c>
    </row>
    <row r="106" spans="1:4" ht="82.5" customHeight="1">
      <c r="A106" s="101" t="s">
        <v>135</v>
      </c>
      <c r="B106" s="100" t="s">
        <v>121</v>
      </c>
      <c r="C106" s="6">
        <v>157398.9</v>
      </c>
      <c r="D106" s="3">
        <v>157398.9</v>
      </c>
    </row>
    <row r="107" spans="1:4" ht="69.75" customHeight="1">
      <c r="A107" s="101" t="s">
        <v>135</v>
      </c>
      <c r="B107" s="82" t="s">
        <v>96</v>
      </c>
      <c r="C107" s="6">
        <v>11494.8</v>
      </c>
      <c r="D107" s="3">
        <v>11494.8</v>
      </c>
    </row>
    <row r="108" spans="1:4" ht="95.25" customHeight="1">
      <c r="A108" s="101" t="s">
        <v>135</v>
      </c>
      <c r="B108" s="82" t="s">
        <v>185</v>
      </c>
      <c r="C108" s="6">
        <v>7482.8</v>
      </c>
      <c r="D108" s="3">
        <v>7482.8</v>
      </c>
    </row>
    <row r="109" spans="1:4" ht="51.75" customHeight="1">
      <c r="A109" s="101" t="s">
        <v>136</v>
      </c>
      <c r="B109" s="82" t="s">
        <v>92</v>
      </c>
      <c r="C109" s="6">
        <v>9.1</v>
      </c>
      <c r="D109" s="3">
        <v>9.1</v>
      </c>
    </row>
    <row r="110" spans="1:4" ht="83.25" customHeight="1">
      <c r="A110" s="101" t="s">
        <v>152</v>
      </c>
      <c r="B110" s="82" t="s">
        <v>153</v>
      </c>
      <c r="C110" s="6">
        <v>1507.4</v>
      </c>
      <c r="D110" s="3">
        <v>1507.4</v>
      </c>
    </row>
    <row r="111" spans="1:4" ht="33" customHeight="1" hidden="1">
      <c r="A111" s="101" t="s">
        <v>152</v>
      </c>
      <c r="B111" s="82" t="s">
        <v>153</v>
      </c>
      <c r="C111" s="6">
        <v>0</v>
      </c>
      <c r="D111" s="3">
        <v>0</v>
      </c>
    </row>
    <row r="112" spans="1:4" ht="51" customHeight="1">
      <c r="A112" s="101" t="s">
        <v>137</v>
      </c>
      <c r="B112" s="82" t="s">
        <v>154</v>
      </c>
      <c r="C112" s="6">
        <v>1384.3</v>
      </c>
      <c r="D112" s="3">
        <v>1384.3</v>
      </c>
    </row>
    <row r="113" spans="1:4" ht="69" customHeight="1">
      <c r="A113" s="101" t="s">
        <v>155</v>
      </c>
      <c r="B113" s="82" t="s">
        <v>156</v>
      </c>
      <c r="C113" s="6">
        <v>687.6</v>
      </c>
      <c r="D113" s="3">
        <v>687.6</v>
      </c>
    </row>
    <row r="114" spans="1:4" ht="33.75" customHeight="1">
      <c r="A114" s="101" t="s">
        <v>229</v>
      </c>
      <c r="B114" s="82" t="s">
        <v>184</v>
      </c>
      <c r="C114" s="6">
        <v>9343.2</v>
      </c>
      <c r="D114" s="3">
        <v>9343.2</v>
      </c>
    </row>
    <row r="115" spans="1:4" ht="36.75" customHeight="1">
      <c r="A115" s="101" t="s">
        <v>230</v>
      </c>
      <c r="B115" s="82" t="s">
        <v>231</v>
      </c>
      <c r="C115" s="6">
        <v>298.8</v>
      </c>
      <c r="D115" s="3">
        <v>298.8</v>
      </c>
    </row>
    <row r="116" spans="1:4" ht="26.25" customHeight="1">
      <c r="A116" s="101" t="s">
        <v>186</v>
      </c>
      <c r="B116" s="82" t="s">
        <v>162</v>
      </c>
      <c r="C116" s="6">
        <v>2374.1</v>
      </c>
      <c r="D116" s="3">
        <v>2374.1</v>
      </c>
    </row>
    <row r="117" spans="1:4" ht="18" customHeight="1">
      <c r="A117" s="1" t="s">
        <v>138</v>
      </c>
      <c r="B117" s="2" t="s">
        <v>110</v>
      </c>
      <c r="C117" s="19">
        <f>SUM(C120+C127+C128+C129+C130)</f>
        <v>8500</v>
      </c>
      <c r="D117" s="20">
        <f>SUM(D120+D127+D128+D129+D130)</f>
        <v>8500</v>
      </c>
    </row>
    <row r="118" spans="1:4" ht="37.5" customHeight="1" hidden="1">
      <c r="A118" s="10" t="s">
        <v>79</v>
      </c>
      <c r="B118" s="106" t="s">
        <v>80</v>
      </c>
      <c r="C118" s="19">
        <v>0</v>
      </c>
      <c r="D118" s="20">
        <v>0</v>
      </c>
    </row>
    <row r="119" spans="1:4" ht="39" customHeight="1" hidden="1">
      <c r="A119" s="10" t="s">
        <v>65</v>
      </c>
      <c r="B119" s="106" t="s">
        <v>97</v>
      </c>
      <c r="C119" s="19">
        <v>0</v>
      </c>
      <c r="D119" s="20">
        <v>0</v>
      </c>
    </row>
    <row r="120" spans="1:4" ht="48.75" customHeight="1">
      <c r="A120" s="105" t="s">
        <v>139</v>
      </c>
      <c r="B120" s="106" t="s">
        <v>44</v>
      </c>
      <c r="C120" s="107">
        <f>SUM(C121:C126)</f>
        <v>7090.1</v>
      </c>
      <c r="D120" s="20">
        <f>SUM(D121:D126)</f>
        <v>7090.1</v>
      </c>
    </row>
    <row r="121" spans="1:4" ht="15.75" customHeight="1">
      <c r="A121" s="108" t="s">
        <v>140</v>
      </c>
      <c r="B121" s="109" t="s">
        <v>21</v>
      </c>
      <c r="C121" s="110">
        <v>626.1</v>
      </c>
      <c r="D121" s="111">
        <v>626.1</v>
      </c>
    </row>
    <row r="122" spans="1:4" ht="15.75" customHeight="1">
      <c r="A122" s="108" t="s">
        <v>141</v>
      </c>
      <c r="B122" s="109" t="s">
        <v>22</v>
      </c>
      <c r="C122" s="112">
        <v>680.9</v>
      </c>
      <c r="D122" s="113">
        <v>680.9</v>
      </c>
    </row>
    <row r="123" spans="1:4" ht="15.75" customHeight="1">
      <c r="A123" s="108" t="s">
        <v>142</v>
      </c>
      <c r="B123" s="109" t="s">
        <v>23</v>
      </c>
      <c r="C123" s="112">
        <v>4158.3</v>
      </c>
      <c r="D123" s="113">
        <v>4158.3</v>
      </c>
    </row>
    <row r="124" spans="1:4" ht="15.75" customHeight="1">
      <c r="A124" s="108" t="s">
        <v>143</v>
      </c>
      <c r="B124" s="109" t="s">
        <v>24</v>
      </c>
      <c r="C124" s="112">
        <v>426.1</v>
      </c>
      <c r="D124" s="113">
        <v>426.1</v>
      </c>
    </row>
    <row r="125" spans="1:4" ht="15.75" customHeight="1">
      <c r="A125" s="108" t="s">
        <v>144</v>
      </c>
      <c r="B125" s="109" t="s">
        <v>25</v>
      </c>
      <c r="C125" s="112">
        <v>572.2</v>
      </c>
      <c r="D125" s="113">
        <v>572.2</v>
      </c>
    </row>
    <row r="126" spans="1:4" ht="15.75" customHeight="1">
      <c r="A126" s="108" t="s">
        <v>145</v>
      </c>
      <c r="B126" s="109" t="s">
        <v>26</v>
      </c>
      <c r="C126" s="112">
        <v>626.5</v>
      </c>
      <c r="D126" s="113">
        <v>626.5</v>
      </c>
    </row>
    <row r="127" spans="1:4" ht="54" customHeight="1" hidden="1">
      <c r="A127" s="114" t="s">
        <v>157</v>
      </c>
      <c r="B127" s="115" t="s">
        <v>158</v>
      </c>
      <c r="C127" s="19">
        <v>0</v>
      </c>
      <c r="D127" s="20">
        <v>0</v>
      </c>
    </row>
    <row r="128" spans="1:4" ht="178.5" customHeight="1">
      <c r="A128" s="114" t="s">
        <v>159</v>
      </c>
      <c r="B128" s="115" t="s">
        <v>232</v>
      </c>
      <c r="C128" s="19">
        <v>1069.9</v>
      </c>
      <c r="D128" s="20">
        <v>1069.9</v>
      </c>
    </row>
    <row r="129" spans="1:4" ht="86.25" customHeight="1">
      <c r="A129" s="114" t="s">
        <v>159</v>
      </c>
      <c r="B129" s="115" t="s">
        <v>233</v>
      </c>
      <c r="C129" s="19">
        <v>340</v>
      </c>
      <c r="D129" s="20">
        <v>340</v>
      </c>
    </row>
    <row r="130" spans="1:4" ht="33.75" customHeight="1" hidden="1">
      <c r="A130" s="114" t="s">
        <v>159</v>
      </c>
      <c r="B130" s="115" t="s">
        <v>187</v>
      </c>
      <c r="C130" s="19">
        <v>0</v>
      </c>
      <c r="D130" s="20">
        <v>0</v>
      </c>
    </row>
    <row r="131" spans="1:4" ht="21" customHeight="1" hidden="1">
      <c r="A131" s="78"/>
      <c r="B131" s="79" t="s">
        <v>27</v>
      </c>
      <c r="C131" s="117">
        <f>SUM(C72+C74)</f>
        <v>633987.7</v>
      </c>
      <c r="D131" s="118">
        <f>SUM(D72+D74)</f>
        <v>625715.5</v>
      </c>
    </row>
    <row r="132" spans="1:4" ht="21" customHeight="1" hidden="1">
      <c r="A132" s="78"/>
      <c r="B132" s="80" t="s">
        <v>163</v>
      </c>
      <c r="C132" s="117">
        <f>SUM(C133)</f>
        <v>0</v>
      </c>
      <c r="D132" s="118">
        <f>SUM(D133)</f>
        <v>0</v>
      </c>
    </row>
    <row r="133" spans="1:4" ht="21" customHeight="1" hidden="1">
      <c r="A133" s="78" t="s">
        <v>160</v>
      </c>
      <c r="B133" s="79" t="s">
        <v>161</v>
      </c>
      <c r="C133" s="117">
        <v>0</v>
      </c>
      <c r="D133" s="118">
        <v>0</v>
      </c>
    </row>
    <row r="134" spans="1:4" s="128" customFormat="1" ht="21" customHeight="1">
      <c r="A134" s="119"/>
      <c r="B134" s="116" t="s">
        <v>163</v>
      </c>
      <c r="C134" s="117">
        <f>SUM(C135)</f>
        <v>19.8</v>
      </c>
      <c r="D134" s="118">
        <f>SUM(D135)</f>
        <v>0</v>
      </c>
    </row>
    <row r="135" spans="1:4" ht="36" customHeight="1">
      <c r="A135" s="114" t="s">
        <v>160</v>
      </c>
      <c r="B135" s="115" t="s">
        <v>161</v>
      </c>
      <c r="C135" s="117">
        <v>19.8</v>
      </c>
      <c r="D135" s="118">
        <v>0</v>
      </c>
    </row>
    <row r="136" spans="1:4" ht="21" customHeight="1">
      <c r="A136" s="114"/>
      <c r="B136" s="116" t="s">
        <v>109</v>
      </c>
      <c r="C136" s="117">
        <f>SUM(C137:C137)</f>
        <v>29.5</v>
      </c>
      <c r="D136" s="118">
        <f>SUM(D137:D137)</f>
        <v>25</v>
      </c>
    </row>
    <row r="137" spans="1:4" ht="37.5" customHeight="1">
      <c r="A137" s="114" t="s">
        <v>234</v>
      </c>
      <c r="B137" s="115" t="s">
        <v>108</v>
      </c>
      <c r="C137" s="117">
        <v>29.5</v>
      </c>
      <c r="D137" s="118">
        <v>25</v>
      </c>
    </row>
    <row r="138" spans="1:5" s="128" customFormat="1" ht="72" customHeight="1">
      <c r="A138" s="119"/>
      <c r="B138" s="116" t="s">
        <v>236</v>
      </c>
      <c r="C138" s="117">
        <f>SUM(C139:C140)</f>
        <v>0</v>
      </c>
      <c r="D138" s="118">
        <f>SUM(D139:D140)</f>
        <v>450.9</v>
      </c>
      <c r="E138" s="132"/>
    </row>
    <row r="139" spans="1:5" ht="37.5" customHeight="1">
      <c r="A139" s="101" t="s">
        <v>237</v>
      </c>
      <c r="B139" s="130" t="s">
        <v>235</v>
      </c>
      <c r="C139" s="134">
        <v>0</v>
      </c>
      <c r="D139" s="135">
        <v>443.9</v>
      </c>
      <c r="E139" s="131"/>
    </row>
    <row r="140" spans="1:4" s="133" customFormat="1" ht="54" customHeight="1">
      <c r="A140" s="136" t="s">
        <v>238</v>
      </c>
      <c r="B140" s="129" t="s">
        <v>122</v>
      </c>
      <c r="C140" s="137">
        <v>0</v>
      </c>
      <c r="D140" s="138">
        <v>7</v>
      </c>
    </row>
    <row r="141" spans="1:4" ht="21.75" customHeight="1">
      <c r="A141" s="119"/>
      <c r="B141" s="116" t="s">
        <v>48</v>
      </c>
      <c r="C141" s="118">
        <f>SUM(C142:C144)</f>
        <v>0</v>
      </c>
      <c r="D141" s="120">
        <f>SUM(D142:D144)</f>
        <v>-483.70000000000005</v>
      </c>
    </row>
    <row r="142" spans="1:5" ht="52.5" customHeight="1">
      <c r="A142" s="101" t="s">
        <v>239</v>
      </c>
      <c r="B142" s="130" t="s">
        <v>242</v>
      </c>
      <c r="C142" s="134">
        <v>0</v>
      </c>
      <c r="D142" s="135">
        <v>-362.1</v>
      </c>
      <c r="E142" s="131"/>
    </row>
    <row r="143" spans="1:5" ht="48" customHeight="1">
      <c r="A143" s="101" t="s">
        <v>240</v>
      </c>
      <c r="B143" s="130" t="s">
        <v>243</v>
      </c>
      <c r="C143" s="134">
        <v>0</v>
      </c>
      <c r="D143" s="135">
        <v>-74.3</v>
      </c>
      <c r="E143" s="131"/>
    </row>
    <row r="144" spans="1:4" ht="36.75" customHeight="1">
      <c r="A144" s="136" t="s">
        <v>241</v>
      </c>
      <c r="B144" s="129" t="s">
        <v>244</v>
      </c>
      <c r="C144" s="137">
        <v>0</v>
      </c>
      <c r="D144" s="138">
        <v>-47.3</v>
      </c>
    </row>
    <row r="145" spans="1:4" ht="20.25" customHeight="1">
      <c r="A145" s="121"/>
      <c r="B145" s="122" t="s">
        <v>49</v>
      </c>
      <c r="C145" s="118">
        <f>SUM(C72+C73)</f>
        <v>634037</v>
      </c>
      <c r="D145" s="118">
        <f>SUM(D72+D73)</f>
        <v>625707.7</v>
      </c>
    </row>
    <row r="146" spans="1:2" ht="12.75" customHeight="1">
      <c r="A146" s="61"/>
      <c r="B146" s="62"/>
    </row>
    <row r="147" spans="1:2" ht="12.75" customHeight="1">
      <c r="A147" s="61"/>
      <c r="B147" s="62"/>
    </row>
    <row r="148" spans="1:2" ht="12.75" customHeight="1">
      <c r="A148" s="61"/>
      <c r="B148" s="63"/>
    </row>
    <row r="149" spans="1:2" ht="21.75" customHeight="1">
      <c r="A149" s="61"/>
      <c r="B149" s="62"/>
    </row>
    <row r="150" spans="1:2" ht="12.75" customHeight="1">
      <c r="A150" s="61"/>
      <c r="B150" s="63"/>
    </row>
    <row r="151" spans="1:2" ht="12.75" customHeight="1">
      <c r="A151" s="61"/>
      <c r="B151" s="64"/>
    </row>
    <row r="152" spans="1:2" ht="12.75" customHeight="1">
      <c r="A152" s="61"/>
      <c r="B152" s="65"/>
    </row>
    <row r="153" spans="1:2" ht="18.75">
      <c r="A153" s="66"/>
      <c r="B153" s="67"/>
    </row>
    <row r="154" spans="1:2" ht="18.75">
      <c r="A154" s="66"/>
      <c r="B154" s="67"/>
    </row>
    <row r="155" spans="1:2" ht="18.75">
      <c r="A155" s="66"/>
      <c r="B155" s="67"/>
    </row>
    <row r="156" spans="1:2" ht="18.75">
      <c r="A156" s="66"/>
      <c r="B156" s="67"/>
    </row>
    <row r="157" spans="1:2" ht="18.75">
      <c r="A157" s="66"/>
      <c r="B157" s="67"/>
    </row>
  </sheetData>
  <sheetProtection/>
  <mergeCells count="2">
    <mergeCell ref="B2:D2"/>
    <mergeCell ref="B3:D3"/>
  </mergeCells>
  <printOptions/>
  <pageMargins left="0.25" right="0.25" top="0.43" bottom="0.3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Андреева</cp:lastModifiedBy>
  <cp:lastPrinted>2021-03-29T14:02:08Z</cp:lastPrinted>
  <dcterms:created xsi:type="dcterms:W3CDTF">2008-04-09T13:19:06Z</dcterms:created>
  <dcterms:modified xsi:type="dcterms:W3CDTF">2022-02-28T13:15:50Z</dcterms:modified>
  <cp:category/>
  <cp:version/>
  <cp:contentType/>
  <cp:contentStatus/>
</cp:coreProperties>
</file>